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075"/>
  </bookViews>
  <sheets>
    <sheet name="Budget - 2018-2019" sheetId="1" r:id="rId1"/>
    <sheet name="Version History" sheetId="2" r:id="rId2"/>
    <sheet name="Acct No Mapping" sheetId="3" r:id="rId3"/>
  </sheets>
  <definedNames>
    <definedName name="_xlnm.Print_Area" localSheetId="0">'Budget - 2018-2019'!$A$1:$M$82</definedName>
    <definedName name="_xlnm.Print_Titles" localSheetId="0">'Budget - 2018-2019'!$1:$6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1"/>
  <c r="I70"/>
  <c r="F70"/>
  <c r="E70"/>
  <c r="J52" l="1"/>
  <c r="I52" l="1"/>
  <c r="K51"/>
  <c r="F52" l="1"/>
  <c r="G51"/>
  <c r="M51" s="1"/>
  <c r="J19" l="1"/>
  <c r="K18"/>
  <c r="I19"/>
  <c r="F19"/>
  <c r="G18"/>
  <c r="E19"/>
  <c r="M18" l="1"/>
  <c r="K38" l="1"/>
  <c r="K16"/>
  <c r="K44"/>
  <c r="I64"/>
  <c r="J39"/>
  <c r="K39" s="1"/>
  <c r="J64"/>
  <c r="K68"/>
  <c r="K67"/>
  <c r="G67"/>
  <c r="G38"/>
  <c r="G68"/>
  <c r="F39"/>
  <c r="G39" s="1"/>
  <c r="I11"/>
  <c r="K9"/>
  <c r="K10"/>
  <c r="K17"/>
  <c r="K14"/>
  <c r="K8"/>
  <c r="K15"/>
  <c r="G69"/>
  <c r="F64"/>
  <c r="E64"/>
  <c r="G63"/>
  <c r="I60"/>
  <c r="F60"/>
  <c r="E60"/>
  <c r="K59"/>
  <c r="G59"/>
  <c r="K58"/>
  <c r="G58"/>
  <c r="K57"/>
  <c r="G57"/>
  <c r="K56"/>
  <c r="G56"/>
  <c r="G55"/>
  <c r="E52"/>
  <c r="K50"/>
  <c r="G50"/>
  <c r="K49"/>
  <c r="G49"/>
  <c r="K48"/>
  <c r="G48"/>
  <c r="K47"/>
  <c r="G47"/>
  <c r="K46"/>
  <c r="G46"/>
  <c r="K45"/>
  <c r="G45"/>
  <c r="G44"/>
  <c r="G43"/>
  <c r="K42"/>
  <c r="G42"/>
  <c r="K41"/>
  <c r="G41"/>
  <c r="G40"/>
  <c r="K37"/>
  <c r="G37"/>
  <c r="G36"/>
  <c r="K34"/>
  <c r="G34"/>
  <c r="K33"/>
  <c r="G33"/>
  <c r="K32"/>
  <c r="G32"/>
  <c r="K31"/>
  <c r="G31"/>
  <c r="G30"/>
  <c r="K29"/>
  <c r="G29"/>
  <c r="F28"/>
  <c r="G28" s="1"/>
  <c r="G27"/>
  <c r="K26"/>
  <c r="G26"/>
  <c r="G25"/>
  <c r="G24"/>
  <c r="K22"/>
  <c r="G22"/>
  <c r="G17"/>
  <c r="G16"/>
  <c r="G15"/>
  <c r="G14"/>
  <c r="F11"/>
  <c r="F72" s="1"/>
  <c r="E11"/>
  <c r="G10"/>
  <c r="G9"/>
  <c r="G8"/>
  <c r="K40"/>
  <c r="K43"/>
  <c r="J60"/>
  <c r="K30"/>
  <c r="K36"/>
  <c r="K55"/>
  <c r="K69"/>
  <c r="K24"/>
  <c r="E72" l="1"/>
  <c r="I72"/>
  <c r="I75" s="1"/>
  <c r="M38"/>
  <c r="J28"/>
  <c r="K28" s="1"/>
  <c r="M28" s="1"/>
  <c r="M17"/>
  <c r="K19"/>
  <c r="G19"/>
  <c r="M37"/>
  <c r="M36"/>
  <c r="G60"/>
  <c r="M24"/>
  <c r="M40"/>
  <c r="M32"/>
  <c r="M34"/>
  <c r="G52"/>
  <c r="M56"/>
  <c r="M58"/>
  <c r="G64"/>
  <c r="M55"/>
  <c r="M30"/>
  <c r="E76"/>
  <c r="M26"/>
  <c r="M29"/>
  <c r="M57"/>
  <c r="M59"/>
  <c r="M69"/>
  <c r="G11"/>
  <c r="E75"/>
  <c r="K25"/>
  <c r="M25" s="1"/>
  <c r="M47"/>
  <c r="M10"/>
  <c r="M68"/>
  <c r="G70"/>
  <c r="M9"/>
  <c r="M44"/>
  <c r="M31"/>
  <c r="M42"/>
  <c r="M48"/>
  <c r="M50"/>
  <c r="M14"/>
  <c r="M16"/>
  <c r="M22"/>
  <c r="J11"/>
  <c r="J72" s="1"/>
  <c r="M15"/>
  <c r="K11"/>
  <c r="M43"/>
  <c r="K63"/>
  <c r="M63" s="1"/>
  <c r="K27"/>
  <c r="M33"/>
  <c r="M41"/>
  <c r="M45"/>
  <c r="M49"/>
  <c r="M39"/>
  <c r="M67"/>
  <c r="K64"/>
  <c r="M8"/>
  <c r="K60"/>
  <c r="M46"/>
  <c r="K70"/>
  <c r="G72" l="1"/>
  <c r="M27"/>
  <c r="K52"/>
  <c r="K72" s="1"/>
  <c r="M64"/>
  <c r="M19"/>
  <c r="M60"/>
  <c r="E77"/>
  <c r="M11"/>
  <c r="I76"/>
  <c r="I77" s="1"/>
  <c r="M70"/>
  <c r="M72" l="1"/>
  <c r="M52"/>
</calcChain>
</file>

<file path=xl/sharedStrings.xml><?xml version="1.0" encoding="utf-8"?>
<sst xmlns="http://schemas.openxmlformats.org/spreadsheetml/2006/main" count="455" uniqueCount="269">
  <si>
    <t>Clemens Crossing Elementary School</t>
  </si>
  <si>
    <t>BUDGET</t>
  </si>
  <si>
    <t>Account No.</t>
  </si>
  <si>
    <t>Over / Under</t>
  </si>
  <si>
    <t>Income</t>
  </si>
  <si>
    <t>Expense</t>
  </si>
  <si>
    <t>Description</t>
  </si>
  <si>
    <t>Balance</t>
  </si>
  <si>
    <t>Budget</t>
  </si>
  <si>
    <t>PROGRAMS</t>
  </si>
  <si>
    <t xml:space="preserve">430106 </t>
  </si>
  <si>
    <t>521107</t>
  </si>
  <si>
    <t>Memory Book</t>
  </si>
  <si>
    <t xml:space="preserve">   420120</t>
  </si>
  <si>
    <t xml:space="preserve">   520120</t>
  </si>
  <si>
    <t>Book Fair</t>
  </si>
  <si>
    <t>Carnival</t>
  </si>
  <si>
    <t>510000</t>
  </si>
  <si>
    <t>TOTAL PROGRAMS</t>
  </si>
  <si>
    <t>FUNDRAISER</t>
  </si>
  <si>
    <t>420124</t>
  </si>
  <si>
    <t>520125</t>
  </si>
  <si>
    <t>Direct Donation</t>
  </si>
  <si>
    <t xml:space="preserve">   420106</t>
  </si>
  <si>
    <t xml:space="preserve">   520107</t>
  </si>
  <si>
    <t>Spiritwear/Magnets/Water Bottles</t>
  </si>
  <si>
    <t>420150</t>
  </si>
  <si>
    <t>520130</t>
  </si>
  <si>
    <t>Readathon</t>
  </si>
  <si>
    <t xml:space="preserve">   420125</t>
  </si>
  <si>
    <t>520122</t>
  </si>
  <si>
    <t>420000</t>
  </si>
  <si>
    <t>520000</t>
  </si>
  <si>
    <t>TOTAL FUNDRAISER</t>
  </si>
  <si>
    <t>530000</t>
  </si>
  <si>
    <t>PTA SPONSORED ACTIVITIES</t>
  </si>
  <si>
    <t>530280</t>
  </si>
  <si>
    <t>Science Fair</t>
  </si>
  <si>
    <t>530240</t>
  </si>
  <si>
    <t>Student Enrichment</t>
  </si>
  <si>
    <t>530243</t>
  </si>
  <si>
    <t>Afterschool Tutoring Program</t>
  </si>
  <si>
    <t>530242</t>
  </si>
  <si>
    <t>Simulated Congressional Hearing</t>
  </si>
  <si>
    <t xml:space="preserve"> 530240</t>
  </si>
  <si>
    <t>CCES Scholarship Fund</t>
  </si>
  <si>
    <t>Total Student Enrichment</t>
  </si>
  <si>
    <t>530236</t>
  </si>
  <si>
    <t>Box Tops/Labels for Education</t>
  </si>
  <si>
    <t>530233</t>
  </si>
  <si>
    <t>Bingo</t>
  </si>
  <si>
    <t>530231</t>
  </si>
  <si>
    <t>530201</t>
  </si>
  <si>
    <t>Career Day</t>
  </si>
  <si>
    <t>530202</t>
  </si>
  <si>
    <t>Closing exercises</t>
  </si>
  <si>
    <t>PBIS (ROAR program)</t>
  </si>
  <si>
    <t xml:space="preserve">530203 </t>
  </si>
  <si>
    <t>Cultural Arts</t>
  </si>
  <si>
    <t>530239</t>
  </si>
  <si>
    <t>International Night</t>
  </si>
  <si>
    <t>530203</t>
  </si>
  <si>
    <t>Visiting Class Enrichment</t>
  </si>
  <si>
    <t>Total Cultural Arts</t>
  </si>
  <si>
    <t>530204</t>
  </si>
  <si>
    <t>STEM (MESA, D.I., LegoLeague)</t>
  </si>
  <si>
    <t>530205</t>
  </si>
  <si>
    <t>PTACHC Scholarship Fund</t>
  </si>
  <si>
    <t>530207</t>
  </si>
  <si>
    <t>Principal's Fund (for Staff)</t>
  </si>
  <si>
    <t>530214</t>
  </si>
  <si>
    <t>Meeting Programs/Volunteer Appreciation</t>
  </si>
  <si>
    <t>530215</t>
  </si>
  <si>
    <t>Paw Print Press</t>
  </si>
  <si>
    <t>530216</t>
  </si>
  <si>
    <t>Reflections</t>
  </si>
  <si>
    <t>530218</t>
  </si>
  <si>
    <t>Room Parents</t>
  </si>
  <si>
    <t>530222</t>
  </si>
  <si>
    <t>Staff Appreciation</t>
  </si>
  <si>
    <t>530223</t>
  </si>
  <si>
    <t>Teachers Fund (for Students)</t>
  </si>
  <si>
    <t>530225</t>
  </si>
  <si>
    <t>Winter Activity (Roller Skate Night)</t>
  </si>
  <si>
    <t>530227</t>
  </si>
  <si>
    <t>Teacher Awards</t>
  </si>
  <si>
    <t>530229</t>
  </si>
  <si>
    <t>Special Ed</t>
  </si>
  <si>
    <t>530230</t>
  </si>
  <si>
    <t>Volunteer Coordinator</t>
  </si>
  <si>
    <t xml:space="preserve">530000 </t>
  </si>
  <si>
    <t>TOTAL PTA SPONSORED ACTIVITIES</t>
  </si>
  <si>
    <t>540000</t>
  </si>
  <si>
    <t>PTA ADMINISTRATIVE EXPENSE</t>
  </si>
  <si>
    <t>550402</t>
  </si>
  <si>
    <t>MD Annual Update of Registration</t>
  </si>
  <si>
    <t>540339</t>
  </si>
  <si>
    <t>Bank fees/Check Printing</t>
  </si>
  <si>
    <t>540331</t>
  </si>
  <si>
    <t>Insurance</t>
  </si>
  <si>
    <t>540334</t>
  </si>
  <si>
    <t>Office Supplies and Website</t>
  </si>
  <si>
    <t>540335</t>
  </si>
  <si>
    <t>Printing/Directory</t>
  </si>
  <si>
    <t>TOTAL ADMINISTRATIVE</t>
  </si>
  <si>
    <t>MEMBERSHIP</t>
  </si>
  <si>
    <t>401000</t>
  </si>
  <si>
    <t>540333</t>
  </si>
  <si>
    <t>Membership</t>
  </si>
  <si>
    <t>TOTAL MEMBERSHIP</t>
  </si>
  <si>
    <t>450000</t>
  </si>
  <si>
    <t xml:space="preserve">MISC. INCOME  </t>
  </si>
  <si>
    <t>490002</t>
  </si>
  <si>
    <t>Addl Misc Income / Expense</t>
  </si>
  <si>
    <t>TOTAL MISC INCOME</t>
  </si>
  <si>
    <t>Cash @ beginning school year</t>
  </si>
  <si>
    <t xml:space="preserve">Total Income </t>
  </si>
  <si>
    <t>proposed</t>
  </si>
  <si>
    <t xml:space="preserve">Total Expenses </t>
  </si>
  <si>
    <t>Cash - Ending Balance</t>
  </si>
  <si>
    <t>Balance per Bank Register</t>
  </si>
  <si>
    <t xml:space="preserve">      </t>
  </si>
  <si>
    <t>TBD</t>
  </si>
  <si>
    <t>Kindergarten T-Shirts</t>
  </si>
  <si>
    <t>TOTAL MISC. EXPENSES</t>
  </si>
  <si>
    <t>Health &amp; Fitness</t>
  </si>
  <si>
    <t>Snow Cones for Field Day</t>
  </si>
  <si>
    <t>560771</t>
  </si>
  <si>
    <t>420140</t>
  </si>
  <si>
    <t>520141</t>
  </si>
  <si>
    <t>Holiday Shoppe</t>
  </si>
  <si>
    <t>Veterans Day</t>
  </si>
  <si>
    <t>530209</t>
  </si>
  <si>
    <t>530212</t>
  </si>
  <si>
    <t>Flag Day</t>
  </si>
  <si>
    <t>Educational Software (PebbleGo)</t>
  </si>
  <si>
    <t>TOTAL 2017-2018</t>
  </si>
  <si>
    <t>5th Grade Field Trip</t>
  </si>
  <si>
    <t>Visiting Author</t>
  </si>
  <si>
    <t>570001</t>
  </si>
  <si>
    <t>560800</t>
  </si>
  <si>
    <t>530244</t>
  </si>
  <si>
    <t>As of 06/30/2018</t>
  </si>
  <si>
    <t>Version Number</t>
  </si>
  <si>
    <t>Date</t>
  </si>
  <si>
    <t>Change Description</t>
  </si>
  <si>
    <t>Initial draft based on 2017-2018 budget numbers and estimated $10,000 starting cash.</t>
  </si>
  <si>
    <t>Updated with final budget numbers from 2017-2018.</t>
  </si>
  <si>
    <t>Balance as of 30 Jun 2018</t>
  </si>
  <si>
    <t>Restaurant Night</t>
  </si>
  <si>
    <t>JA in a Day</t>
  </si>
  <si>
    <t>40th Anniversary/Family Fun Night</t>
  </si>
  <si>
    <t>Band/Chorus Accompanyment</t>
  </si>
  <si>
    <t>Updated from comments during budget meeting.</t>
  </si>
  <si>
    <t>ACTUAL (FY 2018-19)</t>
  </si>
  <si>
    <t>Updated from Jeff's email response. (Insurance to 500, Snow Cones to 750)</t>
  </si>
  <si>
    <t>Update Snow Cones to 800</t>
  </si>
  <si>
    <t>Update Insurance to 250</t>
  </si>
  <si>
    <t>PTA Budget  2018-2019 School Year (Proposed, Version 0.7, 04 September 2018)</t>
  </si>
  <si>
    <t>PREVIOUS</t>
  </si>
  <si>
    <t>NEW</t>
  </si>
  <si>
    <t>General Account Numbering Rules (by me, not official)</t>
  </si>
  <si>
    <t>410000</t>
  </si>
  <si>
    <t>All items will have an Income and Expense Account number even if nothing is budgeted.</t>
  </si>
  <si>
    <t>The income and expense account numbers for a single line item will have the same last 5 digits.</t>
  </si>
  <si>
    <t>All Account Numbers will be 6 digits.</t>
  </si>
  <si>
    <t>All income accounts start with "4".</t>
  </si>
  <si>
    <t>All expense accounts start with "5".</t>
  </si>
  <si>
    <t>All PROGRAMS will have the second number as "1".</t>
  </si>
  <si>
    <t>All FUNDRAISERS will have the second number as "2".</t>
  </si>
  <si>
    <t>All PTA SPONSORED ACTIVITIES will have the second number as "3".</t>
  </si>
  <si>
    <t>All PTA ADMINISTRATIVE EXPENSE will have the second number as "4".</t>
  </si>
  <si>
    <t>All MEMBERSHIP will have the second number as "5".</t>
  </si>
  <si>
    <t>All MISCELLANEOUS will have the second number as "6".</t>
  </si>
  <si>
    <t>This mapping table shall be retained as long as records are maintained for 2017~2018 and previous years.</t>
  </si>
  <si>
    <t>410100</t>
  </si>
  <si>
    <t>410200</t>
  </si>
  <si>
    <t>510100</t>
  </si>
  <si>
    <t>510200</t>
  </si>
  <si>
    <t>510300</t>
  </si>
  <si>
    <t>420100</t>
  </si>
  <si>
    <t>420200</t>
  </si>
  <si>
    <t>420300</t>
  </si>
  <si>
    <t>420400</t>
  </si>
  <si>
    <t>420500</t>
  </si>
  <si>
    <t>520100</t>
  </si>
  <si>
    <t>520200</t>
  </si>
  <si>
    <t>520300</t>
  </si>
  <si>
    <t>520400</t>
  </si>
  <si>
    <t>520500</t>
  </si>
  <si>
    <t>430100</t>
  </si>
  <si>
    <t>430200</t>
  </si>
  <si>
    <t>430210</t>
  </si>
  <si>
    <t>430220</t>
  </si>
  <si>
    <t>430230</t>
  </si>
  <si>
    <t>430240</t>
  </si>
  <si>
    <t>530200</t>
  </si>
  <si>
    <t>530100</t>
  </si>
  <si>
    <t>530210</t>
  </si>
  <si>
    <t>530220</t>
  </si>
  <si>
    <t>430300</t>
  </si>
  <si>
    <t>430400</t>
  </si>
  <si>
    <t>430500</t>
  </si>
  <si>
    <t>430600</t>
  </si>
  <si>
    <t>430700</t>
  </si>
  <si>
    <t>430800</t>
  </si>
  <si>
    <t>430900</t>
  </si>
  <si>
    <t>431000</t>
  </si>
  <si>
    <t>431100</t>
  </si>
  <si>
    <t>431200</t>
  </si>
  <si>
    <t>431300</t>
  </si>
  <si>
    <t>431400</t>
  </si>
  <si>
    <t>431500</t>
  </si>
  <si>
    <t>431600</t>
  </si>
  <si>
    <t>431700</t>
  </si>
  <si>
    <t>431800</t>
  </si>
  <si>
    <t>431900</t>
  </si>
  <si>
    <t>432000</t>
  </si>
  <si>
    <t>432100</t>
  </si>
  <si>
    <t>530300</t>
  </si>
  <si>
    <t>530400</t>
  </si>
  <si>
    <t>530500</t>
  </si>
  <si>
    <t>530600</t>
  </si>
  <si>
    <t>530700</t>
  </si>
  <si>
    <t>530800</t>
  </si>
  <si>
    <t>530900</t>
  </si>
  <si>
    <t>531000</t>
  </si>
  <si>
    <t>531100</t>
  </si>
  <si>
    <t>531200</t>
  </si>
  <si>
    <t>531300</t>
  </si>
  <si>
    <t>531400</t>
  </si>
  <si>
    <t>531500</t>
  </si>
  <si>
    <t>531600</t>
  </si>
  <si>
    <t>531700</t>
  </si>
  <si>
    <t>531800</t>
  </si>
  <si>
    <t>531900</t>
  </si>
  <si>
    <t>532000</t>
  </si>
  <si>
    <t>532100</t>
  </si>
  <si>
    <t>430910</t>
  </si>
  <si>
    <t>430920</t>
  </si>
  <si>
    <t>430930</t>
  </si>
  <si>
    <t>530910</t>
  </si>
  <si>
    <t>530920</t>
  </si>
  <si>
    <t>530930</t>
  </si>
  <si>
    <t>440000</t>
  </si>
  <si>
    <t>440100</t>
  </si>
  <si>
    <t>440200</t>
  </si>
  <si>
    <t>440300</t>
  </si>
  <si>
    <t>440400</t>
  </si>
  <si>
    <t>440500</t>
  </si>
  <si>
    <t>540100</t>
  </si>
  <si>
    <t>540200</t>
  </si>
  <si>
    <t>540300</t>
  </si>
  <si>
    <t>540400</t>
  </si>
  <si>
    <t>540500</t>
  </si>
  <si>
    <t>550000</t>
  </si>
  <si>
    <t>450100</t>
  </si>
  <si>
    <t>550100</t>
  </si>
  <si>
    <t>MISC. INCOME/EXPENSES</t>
  </si>
  <si>
    <t>460000</t>
  </si>
  <si>
    <t>560000</t>
  </si>
  <si>
    <t>460100</t>
  </si>
  <si>
    <t>460200</t>
  </si>
  <si>
    <t>460300</t>
  </si>
  <si>
    <t>560100</t>
  </si>
  <si>
    <t>560200</t>
  </si>
  <si>
    <t>430000</t>
  </si>
  <si>
    <t>MISC. INCOME / EXPENSE</t>
  </si>
  <si>
    <t>Changed Account Numbers, Added Account Number Mapping Table, Combined Miscellaneous Income and Expenses sections, Font and Border changes, Removed the following $0 budget items: PTACHC Scholarship Fund, Health &amp; Fitness, Veterans Day, Flag Day, and Room Parents.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</si>
</sst>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1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4" fillId="0" borderId="0" xfId="0" applyFont="1" applyBorder="1"/>
    <xf numFmtId="4" fontId="4" fillId="0" borderId="0" xfId="0" applyNumberFormat="1" applyFont="1"/>
    <xf numFmtId="4" fontId="4" fillId="0" borderId="0" xfId="0" applyNumberFormat="1" applyFont="1" applyFill="1"/>
    <xf numFmtId="49" fontId="4" fillId="0" borderId="1" xfId="0" applyNumberFormat="1" applyFont="1" applyBorder="1"/>
    <xf numFmtId="49" fontId="4" fillId="0" borderId="2" xfId="0" applyNumberFormat="1" applyFont="1" applyBorder="1"/>
    <xf numFmtId="0" fontId="4" fillId="0" borderId="2" xfId="0" applyFont="1" applyBorder="1"/>
    <xf numFmtId="0" fontId="4" fillId="0" borderId="17" xfId="0" applyFont="1" applyBorder="1"/>
    <xf numFmtId="0" fontId="3" fillId="0" borderId="3" xfId="0" applyFont="1" applyFill="1" applyBorder="1" applyAlignment="1">
      <alignment horizontal="center"/>
    </xf>
    <xf numFmtId="0" fontId="4" fillId="0" borderId="4" xfId="0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4" fillId="0" borderId="13" xfId="0" applyNumberFormat="1" applyFont="1" applyBorder="1"/>
    <xf numFmtId="49" fontId="4" fillId="0" borderId="14" xfId="0" applyNumberFormat="1" applyFont="1" applyBorder="1"/>
    <xf numFmtId="0" fontId="6" fillId="0" borderId="14" xfId="0" applyFont="1" applyBorder="1"/>
    <xf numFmtId="0" fontId="4" fillId="0" borderId="14" xfId="0" applyFont="1" applyBorder="1"/>
    <xf numFmtId="7" fontId="4" fillId="0" borderId="15" xfId="0" applyNumberFormat="1" applyFont="1" applyBorder="1"/>
    <xf numFmtId="7" fontId="4" fillId="0" borderId="14" xfId="0" applyNumberFormat="1" applyFont="1" applyBorder="1"/>
    <xf numFmtId="7" fontId="4" fillId="0" borderId="17" xfId="0" applyNumberFormat="1" applyFont="1" applyBorder="1"/>
    <xf numFmtId="7" fontId="4" fillId="0" borderId="16" xfId="0" applyNumberFormat="1" applyFont="1" applyBorder="1"/>
    <xf numFmtId="7" fontId="4" fillId="0" borderId="11" xfId="0" applyNumberFormat="1" applyFont="1" applyFill="1" applyBorder="1"/>
    <xf numFmtId="7" fontId="4" fillId="0" borderId="7" xfId="0" applyNumberFormat="1" applyFont="1" applyBorder="1"/>
    <xf numFmtId="49" fontId="4" fillId="0" borderId="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7" fontId="4" fillId="0" borderId="17" xfId="0" applyNumberFormat="1" applyFont="1" applyFill="1" applyBorder="1"/>
    <xf numFmtId="7" fontId="4" fillId="0" borderId="0" xfId="0" applyNumberFormat="1" applyFont="1" applyFill="1" applyBorder="1"/>
    <xf numFmtId="7" fontId="4" fillId="0" borderId="7" xfId="0" applyNumberFormat="1" applyFont="1" applyFill="1" applyBorder="1"/>
    <xf numFmtId="0" fontId="4" fillId="0" borderId="0" xfId="0" applyFont="1" applyFill="1"/>
    <xf numFmtId="49" fontId="4" fillId="0" borderId="5" xfId="0" applyNumberFormat="1" applyFont="1" applyFill="1" applyBorder="1"/>
    <xf numFmtId="49" fontId="4" fillId="0" borderId="0" xfId="0" applyNumberFormat="1" applyFont="1" applyFill="1" applyBorder="1"/>
    <xf numFmtId="0" fontId="4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9" xfId="0" applyFont="1" applyBorder="1"/>
    <xf numFmtId="7" fontId="5" fillId="2" borderId="18" xfId="0" applyNumberFormat="1" applyFont="1" applyFill="1" applyBorder="1"/>
    <xf numFmtId="7" fontId="5" fillId="2" borderId="19" xfId="0" applyNumberFormat="1" applyFont="1" applyFill="1" applyBorder="1"/>
    <xf numFmtId="7" fontId="5" fillId="0" borderId="17" xfId="0" applyNumberFormat="1" applyFont="1" applyBorder="1"/>
    <xf numFmtId="7" fontId="5" fillId="3" borderId="19" xfId="0" applyNumberFormat="1" applyFont="1" applyFill="1" applyBorder="1"/>
    <xf numFmtId="7" fontId="5" fillId="3" borderId="18" xfId="0" applyNumberFormat="1" applyFont="1" applyFill="1" applyBorder="1"/>
    <xf numFmtId="7" fontId="5" fillId="2" borderId="21" xfId="0" applyNumberFormat="1" applyFont="1" applyFill="1" applyBorder="1"/>
    <xf numFmtId="7" fontId="5" fillId="0" borderId="11" xfId="0" applyNumberFormat="1" applyFont="1" applyFill="1" applyBorder="1"/>
    <xf numFmtId="7" fontId="5" fillId="0" borderId="22" xfId="0" applyNumberFormat="1" applyFont="1" applyFill="1" applyBorder="1"/>
    <xf numFmtId="0" fontId="5" fillId="0" borderId="0" xfId="0" applyFont="1"/>
    <xf numFmtId="49" fontId="4" fillId="0" borderId="5" xfId="0" applyNumberFormat="1" applyFont="1" applyBorder="1"/>
    <xf numFmtId="49" fontId="4" fillId="0" borderId="0" xfId="0" applyNumberFormat="1" applyFont="1" applyBorder="1"/>
    <xf numFmtId="7" fontId="4" fillId="0" borderId="0" xfId="0" applyNumberFormat="1" applyFont="1" applyBorder="1"/>
    <xf numFmtId="7" fontId="4" fillId="0" borderId="11" xfId="0" applyNumberFormat="1" applyFont="1" applyBorder="1"/>
    <xf numFmtId="7" fontId="4" fillId="0" borderId="23" xfId="0" applyNumberFormat="1" applyFont="1" applyFill="1" applyBorder="1"/>
    <xf numFmtId="0" fontId="4" fillId="0" borderId="13" xfId="0" applyFont="1" applyBorder="1"/>
    <xf numFmtId="49" fontId="4" fillId="0" borderId="14" xfId="0" applyNumberFormat="1" applyFont="1" applyBorder="1" applyAlignment="1">
      <alignment horizontal="center"/>
    </xf>
    <xf numFmtId="0" fontId="4" fillId="0" borderId="5" xfId="0" applyFont="1" applyFill="1" applyBorder="1"/>
    <xf numFmtId="7" fontId="4" fillId="0" borderId="17" xfId="1" applyNumberFormat="1" applyFont="1" applyFill="1" applyBorder="1"/>
    <xf numFmtId="7" fontId="4" fillId="0" borderId="0" xfId="1" applyNumberFormat="1" applyFont="1" applyFill="1" applyBorder="1"/>
    <xf numFmtId="7" fontId="4" fillId="0" borderId="11" xfId="1" applyNumberFormat="1" applyFont="1" applyFill="1" applyBorder="1"/>
    <xf numFmtId="0" fontId="7" fillId="0" borderId="5" xfId="0" applyFont="1" applyFill="1" applyBorder="1"/>
    <xf numFmtId="49" fontId="7" fillId="5" borderId="0" xfId="0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horizontal="left" indent="1"/>
    </xf>
    <xf numFmtId="0" fontId="7" fillId="5" borderId="0" xfId="0" applyFont="1" applyFill="1" applyBorder="1"/>
    <xf numFmtId="7" fontId="7" fillId="5" borderId="17" xfId="1" applyNumberFormat="1" applyFont="1" applyFill="1" applyBorder="1"/>
    <xf numFmtId="7" fontId="7" fillId="5" borderId="0" xfId="1" applyNumberFormat="1" applyFont="1" applyFill="1" applyBorder="1"/>
    <xf numFmtId="7" fontId="7" fillId="5" borderId="11" xfId="1" applyNumberFormat="1" applyFont="1" applyFill="1" applyBorder="1"/>
    <xf numFmtId="7" fontId="7" fillId="5" borderId="7" xfId="0" applyNumberFormat="1" applyFont="1" applyFill="1" applyBorder="1"/>
    <xf numFmtId="0" fontId="7" fillId="0" borderId="0" xfId="0" applyFont="1" applyFill="1"/>
    <xf numFmtId="0" fontId="5" fillId="0" borderId="8" xfId="0" applyFont="1" applyBorder="1"/>
    <xf numFmtId="7" fontId="5" fillId="2" borderId="18" xfId="1" applyNumberFormat="1" applyFont="1" applyFill="1" applyBorder="1"/>
    <xf numFmtId="7" fontId="5" fillId="2" borderId="19" xfId="1" applyNumberFormat="1" applyFont="1" applyFill="1" applyBorder="1"/>
    <xf numFmtId="7" fontId="5" fillId="0" borderId="17" xfId="1" applyNumberFormat="1" applyFont="1" applyBorder="1"/>
    <xf numFmtId="7" fontId="5" fillId="3" borderId="19" xfId="1" applyNumberFormat="1" applyFont="1" applyFill="1" applyBorder="1"/>
    <xf numFmtId="7" fontId="5" fillId="2" borderId="21" xfId="1" applyNumberFormat="1" applyFont="1" applyFill="1" applyBorder="1"/>
    <xf numFmtId="0" fontId="4" fillId="0" borderId="5" xfId="0" applyFont="1" applyBorder="1"/>
    <xf numFmtId="7" fontId="4" fillId="0" borderId="0" xfId="1" applyNumberFormat="1" applyFont="1" applyBorder="1"/>
    <xf numFmtId="7" fontId="4" fillId="0" borderId="17" xfId="1" applyNumberFormat="1" applyFont="1" applyBorder="1"/>
    <xf numFmtId="7" fontId="4" fillId="0" borderId="11" xfId="1" applyNumberFormat="1" applyFont="1" applyBorder="1"/>
    <xf numFmtId="7" fontId="4" fillId="0" borderId="15" xfId="1" applyNumberFormat="1" applyFont="1" applyBorder="1"/>
    <xf numFmtId="7" fontId="4" fillId="0" borderId="14" xfId="1" applyNumberFormat="1" applyFont="1" applyBorder="1"/>
    <xf numFmtId="7" fontId="4" fillId="0" borderId="16" xfId="1" applyNumberFormat="1" applyFont="1" applyBorder="1"/>
    <xf numFmtId="49" fontId="4" fillId="0" borderId="0" xfId="0" applyNumberFormat="1" applyFont="1" applyBorder="1" applyAlignment="1">
      <alignment horizontal="center"/>
    </xf>
    <xf numFmtId="7" fontId="4" fillId="4" borderId="0" xfId="1" applyNumberFormat="1" applyFont="1" applyFill="1" applyBorder="1"/>
    <xf numFmtId="7" fontId="4" fillId="4" borderId="11" xfId="1" applyNumberFormat="1" applyFont="1" applyFill="1" applyBorder="1"/>
    <xf numFmtId="49" fontId="4" fillId="0" borderId="13" xfId="0" applyNumberFormat="1" applyFont="1" applyBorder="1" applyAlignment="1">
      <alignment horizontal="center"/>
    </xf>
    <xf numFmtId="7" fontId="4" fillId="0" borderId="24" xfId="0" applyNumberFormat="1" applyFont="1" applyFill="1" applyBorder="1"/>
    <xf numFmtId="7" fontId="4" fillId="0" borderId="9" xfId="0" applyNumberFormat="1" applyFont="1" applyFill="1" applyBorder="1"/>
    <xf numFmtId="7" fontId="5" fillId="2" borderId="24" xfId="0" applyNumberFormat="1" applyFont="1" applyFill="1" applyBorder="1"/>
    <xf numFmtId="7" fontId="5" fillId="2" borderId="9" xfId="0" applyNumberFormat="1" applyFont="1" applyFill="1" applyBorder="1"/>
    <xf numFmtId="0" fontId="4" fillId="0" borderId="25" xfId="0" applyFont="1" applyBorder="1"/>
    <xf numFmtId="49" fontId="4" fillId="0" borderId="19" xfId="0" applyNumberFormat="1" applyFont="1" applyBorder="1"/>
    <xf numFmtId="0" fontId="4" fillId="0" borderId="19" xfId="0" applyFont="1" applyBorder="1"/>
    <xf numFmtId="7" fontId="4" fillId="0" borderId="19" xfId="1" applyNumberFormat="1" applyFont="1" applyBorder="1"/>
    <xf numFmtId="7" fontId="4" fillId="0" borderId="21" xfId="1" applyNumberFormat="1" applyFont="1" applyBorder="1"/>
    <xf numFmtId="0" fontId="5" fillId="0" borderId="0" xfId="0" applyFont="1" applyBorder="1"/>
    <xf numFmtId="7" fontId="4" fillId="0" borderId="0" xfId="0" applyNumberFormat="1" applyFont="1"/>
    <xf numFmtId="0" fontId="8" fillId="0" borderId="5" xfId="0" applyFont="1" applyBorder="1"/>
    <xf numFmtId="0" fontId="8" fillId="0" borderId="0" xfId="0" applyFont="1" applyBorder="1"/>
    <xf numFmtId="49" fontId="8" fillId="0" borderId="0" xfId="0" applyNumberFormat="1" applyFont="1" applyBorder="1"/>
    <xf numFmtId="0" fontId="8" fillId="0" borderId="0" xfId="0" applyFont="1"/>
    <xf numFmtId="49" fontId="4" fillId="0" borderId="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/>
    <xf numFmtId="0" fontId="5" fillId="0" borderId="27" xfId="0" applyFont="1" applyBorder="1"/>
    <xf numFmtId="7" fontId="5" fillId="0" borderId="20" xfId="1" applyNumberFormat="1" applyFont="1" applyBorder="1"/>
    <xf numFmtId="7" fontId="4" fillId="0" borderId="28" xfId="1" applyNumberFormat="1" applyFont="1" applyBorder="1"/>
    <xf numFmtId="7" fontId="4" fillId="0" borderId="29" xfId="0" applyNumberFormat="1" applyFont="1" applyFill="1" applyBorder="1"/>
    <xf numFmtId="49" fontId="6" fillId="0" borderId="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7" fontId="6" fillId="2" borderId="30" xfId="1" applyNumberFormat="1" applyFont="1" applyFill="1" applyBorder="1" applyAlignment="1">
      <alignment vertical="center"/>
    </xf>
    <xf numFmtId="7" fontId="6" fillId="2" borderId="2" xfId="1" applyNumberFormat="1" applyFont="1" applyFill="1" applyBorder="1" applyAlignment="1">
      <alignment vertical="center"/>
    </xf>
    <xf numFmtId="7" fontId="6" fillId="0" borderId="17" xfId="1" applyNumberFormat="1" applyFont="1" applyFill="1" applyBorder="1" applyAlignment="1">
      <alignment vertical="center"/>
    </xf>
    <xf numFmtId="7" fontId="6" fillId="3" borderId="19" xfId="1" applyNumberFormat="1" applyFont="1" applyFill="1" applyBorder="1" applyAlignment="1">
      <alignment vertical="center"/>
    </xf>
    <xf numFmtId="7" fontId="6" fillId="2" borderId="21" xfId="1" applyNumberFormat="1" applyFont="1" applyFill="1" applyBorder="1" applyAlignment="1">
      <alignment vertical="center"/>
    </xf>
    <xf numFmtId="7" fontId="6" fillId="0" borderId="6" xfId="1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49" fontId="4" fillId="0" borderId="30" xfId="0" applyNumberFormat="1" applyFont="1" applyBorder="1"/>
    <xf numFmtId="49" fontId="4" fillId="0" borderId="31" xfId="0" applyNumberFormat="1" applyFont="1" applyBorder="1"/>
    <xf numFmtId="0" fontId="4" fillId="0" borderId="31" xfId="0" applyFont="1" applyBorder="1"/>
    <xf numFmtId="43" fontId="4" fillId="0" borderId="31" xfId="1" applyFont="1" applyBorder="1"/>
    <xf numFmtId="43" fontId="4" fillId="0" borderId="17" xfId="1" applyFont="1" applyBorder="1"/>
    <xf numFmtId="43" fontId="4" fillId="0" borderId="31" xfId="1" applyFont="1" applyFill="1" applyBorder="1"/>
    <xf numFmtId="0" fontId="4" fillId="0" borderId="6" xfId="0" applyFont="1" applyBorder="1"/>
    <xf numFmtId="44" fontId="4" fillId="0" borderId="0" xfId="2" applyFont="1" applyBorder="1"/>
    <xf numFmtId="43" fontId="10" fillId="0" borderId="0" xfId="1" applyFont="1" applyBorder="1"/>
    <xf numFmtId="43" fontId="4" fillId="0" borderId="0" xfId="1" applyFont="1" applyBorder="1"/>
    <xf numFmtId="0" fontId="4" fillId="0" borderId="11" xfId="0" applyFont="1" applyBorder="1"/>
    <xf numFmtId="164" fontId="4" fillId="0" borderId="0" xfId="0" applyNumberFormat="1" applyFont="1"/>
    <xf numFmtId="43" fontId="8" fillId="0" borderId="0" xfId="1" applyFont="1" applyBorder="1"/>
    <xf numFmtId="43" fontId="4" fillId="0" borderId="0" xfId="1" applyFont="1" applyFill="1" applyBorder="1"/>
    <xf numFmtId="43" fontId="4" fillId="0" borderId="11" xfId="0" applyNumberFormat="1" applyFont="1" applyBorder="1"/>
    <xf numFmtId="0" fontId="6" fillId="0" borderId="0" xfId="0" applyFont="1" applyFill="1" applyBorder="1"/>
    <xf numFmtId="0" fontId="5" fillId="0" borderId="0" xfId="0" applyFont="1" applyFill="1" applyBorder="1"/>
    <xf numFmtId="44" fontId="4" fillId="0" borderId="0" xfId="2" applyFont="1" applyFill="1" applyBorder="1"/>
    <xf numFmtId="43" fontId="5" fillId="0" borderId="0" xfId="1" applyFont="1" applyFill="1" applyBorder="1"/>
    <xf numFmtId="43" fontId="5" fillId="0" borderId="17" xfId="1" applyFont="1" applyFill="1" applyBorder="1"/>
    <xf numFmtId="164" fontId="4" fillId="0" borderId="11" xfId="0" applyNumberFormat="1" applyFont="1" applyBorder="1"/>
    <xf numFmtId="49" fontId="4" fillId="0" borderId="26" xfId="0" applyNumberFormat="1" applyFont="1" applyBorder="1"/>
    <xf numFmtId="49" fontId="4" fillId="0" borderId="27" xfId="0" applyNumberFormat="1" applyFont="1" applyBorder="1"/>
    <xf numFmtId="0" fontId="4" fillId="0" borderId="27" xfId="0" applyFont="1" applyBorder="1"/>
    <xf numFmtId="43" fontId="4" fillId="0" borderId="27" xfId="1" applyFont="1" applyBorder="1"/>
    <xf numFmtId="43" fontId="4" fillId="0" borderId="27" xfId="1" applyFont="1" applyFill="1" applyBorder="1"/>
    <xf numFmtId="0" fontId="4" fillId="0" borderId="32" xfId="0" applyFont="1" applyBorder="1"/>
    <xf numFmtId="43" fontId="4" fillId="0" borderId="0" xfId="1" applyFont="1"/>
    <xf numFmtId="43" fontId="4" fillId="0" borderId="0" xfId="1" applyFont="1" applyFill="1"/>
    <xf numFmtId="44" fontId="4" fillId="0" borderId="0" xfId="0" applyNumberFormat="1" applyFont="1"/>
    <xf numFmtId="7" fontId="8" fillId="0" borderId="0" xfId="1" applyNumberFormat="1" applyFont="1" applyFill="1" applyBorder="1"/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wrapText="1"/>
    </xf>
    <xf numFmtId="14" fontId="0" fillId="0" borderId="33" xfId="0" applyNumberFormat="1" applyBorder="1" applyAlignment="1">
      <alignment horizontal="center" vertical="center"/>
    </xf>
    <xf numFmtId="0" fontId="1" fillId="0" borderId="33" xfId="0" applyFont="1" applyBorder="1" applyAlignment="1">
      <alignment wrapText="1"/>
    </xf>
    <xf numFmtId="43" fontId="8" fillId="0" borderId="0" xfId="1" applyFont="1" applyFill="1" applyBorder="1"/>
    <xf numFmtId="7" fontId="5" fillId="3" borderId="18" xfId="1" applyNumberFormat="1" applyFont="1" applyFill="1" applyBorder="1"/>
    <xf numFmtId="7" fontId="4" fillId="4" borderId="17" xfId="1" applyNumberFormat="1" applyFont="1" applyFill="1" applyBorder="1"/>
    <xf numFmtId="7" fontId="4" fillId="0" borderId="18" xfId="1" applyNumberFormat="1" applyFont="1" applyBorder="1"/>
    <xf numFmtId="7" fontId="6" fillId="3" borderId="18" xfId="1" applyNumberFormat="1" applyFont="1" applyFill="1" applyBorder="1" applyAlignment="1">
      <alignment vertical="center"/>
    </xf>
    <xf numFmtId="43" fontId="4" fillId="0" borderId="34" xfId="1" applyFont="1" applyBorder="1"/>
    <xf numFmtId="164" fontId="4" fillId="0" borderId="17" xfId="1" applyNumberFormat="1" applyFont="1" applyBorder="1"/>
    <xf numFmtId="7" fontId="6" fillId="0" borderId="17" xfId="1" applyNumberFormat="1" applyFont="1" applyFill="1" applyBorder="1"/>
    <xf numFmtId="43" fontId="4" fillId="0" borderId="28" xfId="1" applyFont="1" applyBorder="1"/>
    <xf numFmtId="7" fontId="5" fillId="0" borderId="7" xfId="1" applyNumberFormat="1" applyFont="1" applyFill="1" applyBorder="1"/>
    <xf numFmtId="7" fontId="4" fillId="0" borderId="7" xfId="1" applyNumberFormat="1" applyFont="1" applyFill="1" applyBorder="1"/>
    <xf numFmtId="7" fontId="5" fillId="0" borderId="7" xfId="1" applyNumberFormat="1" applyFont="1" applyBorder="1"/>
    <xf numFmtId="7" fontId="4" fillId="0" borderId="7" xfId="1" applyNumberFormat="1" applyFont="1" applyBorder="1"/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workbookViewId="0">
      <pane ySplit="6" topLeftCell="A52" activePane="bottomLeft" state="frozen"/>
      <selection pane="bottomLeft" sqref="A1:M1"/>
    </sheetView>
  </sheetViews>
  <sheetFormatPr defaultColWidth="9.140625" defaultRowHeight="12"/>
  <cols>
    <col min="1" max="2" width="8.42578125" style="2" bestFit="1" customWidth="1"/>
    <col min="3" max="3" width="28.5703125" style="1" bestFit="1" customWidth="1"/>
    <col min="4" max="4" width="6.85546875" style="1" customWidth="1"/>
    <col min="5" max="5" width="11.42578125" style="1" bestFit="1" customWidth="1"/>
    <col min="6" max="6" width="11.5703125" style="1" customWidth="1"/>
    <col min="7" max="7" width="16.140625" style="1" customWidth="1"/>
    <col min="8" max="8" width="1.5703125" style="3" customWidth="1"/>
    <col min="9" max="9" width="10.85546875" style="4" customWidth="1"/>
    <col min="10" max="10" width="11.42578125" style="4" customWidth="1"/>
    <col min="11" max="11" width="10.85546875" style="4" customWidth="1"/>
    <col min="12" max="12" width="1.5703125" style="5" customWidth="1"/>
    <col min="13" max="13" width="11" style="1" customWidth="1"/>
    <col min="14" max="14" width="9.85546875" style="1" bestFit="1" customWidth="1"/>
    <col min="15" max="15" width="10.5703125" style="1" bestFit="1" customWidth="1"/>
    <col min="16" max="16" width="9.85546875" style="1" bestFit="1" customWidth="1"/>
    <col min="17" max="16384" width="9.140625" style="1"/>
  </cols>
  <sheetData>
    <row r="1" spans="1:16" ht="1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6" ht="15">
      <c r="A2" s="192" t="s">
        <v>158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6" ht="12.75" thickBot="1"/>
    <row r="4" spans="1:16" ht="15.75" thickBot="1">
      <c r="A4" s="6"/>
      <c r="B4" s="7"/>
      <c r="C4" s="8"/>
      <c r="D4" s="8"/>
      <c r="E4" s="193" t="s">
        <v>1</v>
      </c>
      <c r="F4" s="194"/>
      <c r="G4" s="194"/>
      <c r="H4" s="9"/>
      <c r="I4" s="193" t="s">
        <v>154</v>
      </c>
      <c r="J4" s="194"/>
      <c r="K4" s="195"/>
      <c r="L4" s="10"/>
      <c r="M4" s="11"/>
    </row>
    <row r="5" spans="1:16">
      <c r="A5" s="196" t="s">
        <v>2</v>
      </c>
      <c r="B5" s="197"/>
      <c r="C5" s="3"/>
      <c r="D5" s="3"/>
      <c r="E5" s="12"/>
      <c r="F5" s="12"/>
      <c r="G5" s="12"/>
      <c r="H5" s="9"/>
      <c r="I5" s="13"/>
      <c r="J5" s="13"/>
      <c r="K5" s="14"/>
      <c r="L5" s="3"/>
      <c r="M5" s="15" t="s">
        <v>3</v>
      </c>
    </row>
    <row r="6" spans="1:16">
      <c r="A6" s="16" t="s">
        <v>4</v>
      </c>
      <c r="B6" s="17" t="s">
        <v>5</v>
      </c>
      <c r="C6" s="18" t="s">
        <v>6</v>
      </c>
      <c r="D6" s="19"/>
      <c r="E6" s="18" t="s">
        <v>4</v>
      </c>
      <c r="F6" s="18" t="s">
        <v>5</v>
      </c>
      <c r="G6" s="18" t="s">
        <v>7</v>
      </c>
      <c r="H6" s="20"/>
      <c r="I6" s="21" t="s">
        <v>4</v>
      </c>
      <c r="J6" s="21" t="s">
        <v>5</v>
      </c>
      <c r="K6" s="22" t="s">
        <v>7</v>
      </c>
      <c r="L6" s="23"/>
      <c r="M6" s="24" t="s">
        <v>8</v>
      </c>
    </row>
    <row r="7" spans="1:16" ht="12.75">
      <c r="A7" s="190" t="s">
        <v>162</v>
      </c>
      <c r="B7" s="191" t="s">
        <v>17</v>
      </c>
      <c r="C7" s="27" t="s">
        <v>9</v>
      </c>
      <c r="D7" s="28"/>
      <c r="E7" s="29"/>
      <c r="F7" s="30"/>
      <c r="G7" s="30"/>
      <c r="H7" s="31"/>
      <c r="I7" s="29"/>
      <c r="J7" s="30"/>
      <c r="K7" s="32"/>
      <c r="L7" s="33"/>
      <c r="M7" s="34"/>
    </row>
    <row r="8" spans="1:16" s="41" customFormat="1">
      <c r="A8" s="35" t="s">
        <v>175</v>
      </c>
      <c r="B8" s="36" t="s">
        <v>177</v>
      </c>
      <c r="C8" s="37" t="s">
        <v>12</v>
      </c>
      <c r="D8" s="37"/>
      <c r="E8" s="38">
        <v>1500</v>
      </c>
      <c r="F8" s="39">
        <v>1000</v>
      </c>
      <c r="G8" s="39">
        <f>E8-F8</f>
        <v>500</v>
      </c>
      <c r="H8" s="38"/>
      <c r="I8" s="38"/>
      <c r="J8" s="39"/>
      <c r="K8" s="33">
        <f>I8-J8</f>
        <v>0</v>
      </c>
      <c r="L8" s="33"/>
      <c r="M8" s="40">
        <f>K8-G8</f>
        <v>-500</v>
      </c>
      <c r="O8" s="65"/>
      <c r="P8" s="65"/>
    </row>
    <row r="9" spans="1:16" s="41" customFormat="1">
      <c r="A9" s="35" t="s">
        <v>176</v>
      </c>
      <c r="B9" s="36" t="s">
        <v>178</v>
      </c>
      <c r="C9" s="37" t="s">
        <v>15</v>
      </c>
      <c r="D9" s="37"/>
      <c r="E9" s="38">
        <v>2900</v>
      </c>
      <c r="F9" s="39">
        <v>0</v>
      </c>
      <c r="G9" s="39">
        <f>E9-F9</f>
        <v>2900</v>
      </c>
      <c r="H9" s="38"/>
      <c r="I9" s="38"/>
      <c r="J9" s="39"/>
      <c r="K9" s="33">
        <f>I9-J9</f>
        <v>0</v>
      </c>
      <c r="L9" s="33"/>
      <c r="M9" s="40">
        <f>K9-G9</f>
        <v>-2900</v>
      </c>
      <c r="O9" s="65"/>
      <c r="P9" s="65"/>
    </row>
    <row r="10" spans="1:16" s="41" customFormat="1">
      <c r="A10" s="35">
        <v>410300</v>
      </c>
      <c r="B10" s="36" t="s">
        <v>179</v>
      </c>
      <c r="C10" s="37" t="s">
        <v>16</v>
      </c>
      <c r="D10" s="37"/>
      <c r="E10" s="38">
        <v>2000</v>
      </c>
      <c r="F10" s="39">
        <v>2000</v>
      </c>
      <c r="G10" s="39">
        <f>E10-F10</f>
        <v>0</v>
      </c>
      <c r="H10" s="38"/>
      <c r="I10" s="38"/>
      <c r="J10" s="39"/>
      <c r="K10" s="33">
        <f>I10-J10</f>
        <v>0</v>
      </c>
      <c r="L10" s="33"/>
      <c r="M10" s="40">
        <f>K10-G10</f>
        <v>0</v>
      </c>
      <c r="O10" s="65"/>
      <c r="P10" s="65"/>
    </row>
    <row r="11" spans="1:16" s="55" customFormat="1">
      <c r="A11" s="16"/>
      <c r="B11" s="17"/>
      <c r="C11" s="46" t="s">
        <v>18</v>
      </c>
      <c r="D11" s="46"/>
      <c r="E11" s="47">
        <f>SUM(E8:E10)</f>
        <v>6400</v>
      </c>
      <c r="F11" s="48">
        <f>SUM(F8:F10)</f>
        <v>3000</v>
      </c>
      <c r="G11" s="48">
        <f>SUM(G8:G10)</f>
        <v>3400</v>
      </c>
      <c r="H11" s="49"/>
      <c r="I11" s="51">
        <f>SUM(I8:I10)</f>
        <v>0</v>
      </c>
      <c r="J11" s="51">
        <f>SUM(J8:J10)</f>
        <v>0</v>
      </c>
      <c r="K11" s="52">
        <f>SUM(K8:K10)</f>
        <v>0</v>
      </c>
      <c r="L11" s="53"/>
      <c r="M11" s="54">
        <f>K11-G11</f>
        <v>-3400</v>
      </c>
      <c r="O11" s="65"/>
      <c r="P11" s="65"/>
    </row>
    <row r="12" spans="1:16" ht="8.25" customHeight="1">
      <c r="A12" s="108"/>
      <c r="B12" s="89"/>
      <c r="C12" s="3"/>
      <c r="D12" s="3"/>
      <c r="E12" s="58"/>
      <c r="F12" s="58"/>
      <c r="G12" s="58"/>
      <c r="H12" s="31"/>
      <c r="I12" s="31"/>
      <c r="J12" s="58"/>
      <c r="K12" s="59"/>
      <c r="L12" s="33"/>
      <c r="M12" s="40"/>
      <c r="O12" s="65"/>
      <c r="P12" s="65"/>
    </row>
    <row r="13" spans="1:16" ht="12.75">
      <c r="A13" s="190" t="s">
        <v>31</v>
      </c>
      <c r="B13" s="191" t="s">
        <v>32</v>
      </c>
      <c r="C13" s="27" t="s">
        <v>19</v>
      </c>
      <c r="D13" s="28"/>
      <c r="E13" s="29"/>
      <c r="F13" s="30"/>
      <c r="G13" s="30"/>
      <c r="H13" s="31"/>
      <c r="I13" s="29"/>
      <c r="J13" s="30"/>
      <c r="K13" s="32"/>
      <c r="L13" s="33"/>
      <c r="M13" s="60"/>
      <c r="O13" s="65"/>
      <c r="P13" s="65"/>
    </row>
    <row r="14" spans="1:16" s="41" customFormat="1">
      <c r="A14" s="35" t="s">
        <v>180</v>
      </c>
      <c r="B14" s="36" t="s">
        <v>185</v>
      </c>
      <c r="C14" s="37" t="s">
        <v>22</v>
      </c>
      <c r="D14" s="37"/>
      <c r="E14" s="38">
        <v>7500</v>
      </c>
      <c r="F14" s="39">
        <v>0</v>
      </c>
      <c r="G14" s="39">
        <f>E14-F14</f>
        <v>7500</v>
      </c>
      <c r="H14" s="38"/>
      <c r="I14" s="38"/>
      <c r="J14" s="39"/>
      <c r="K14" s="33">
        <f>I14-J14</f>
        <v>0</v>
      </c>
      <c r="L14" s="33"/>
      <c r="M14" s="40">
        <f t="shared" ref="M14:M19" si="0">K14-G14</f>
        <v>-7500</v>
      </c>
      <c r="O14" s="65"/>
      <c r="P14" s="65"/>
    </row>
    <row r="15" spans="1:16" s="41" customFormat="1">
      <c r="A15" s="35" t="s">
        <v>181</v>
      </c>
      <c r="B15" s="36" t="s">
        <v>186</v>
      </c>
      <c r="C15" s="37" t="s">
        <v>25</v>
      </c>
      <c r="D15" s="37"/>
      <c r="E15" s="38">
        <v>3300</v>
      </c>
      <c r="F15" s="39">
        <v>2660</v>
      </c>
      <c r="G15" s="39">
        <f>E15-F15</f>
        <v>640</v>
      </c>
      <c r="H15" s="38"/>
      <c r="I15" s="38"/>
      <c r="J15" s="39"/>
      <c r="K15" s="33">
        <f>I15-J15</f>
        <v>0</v>
      </c>
      <c r="L15" s="33"/>
      <c r="M15" s="40">
        <f t="shared" si="0"/>
        <v>-640</v>
      </c>
      <c r="O15" s="65"/>
      <c r="P15" s="65"/>
    </row>
    <row r="16" spans="1:16" s="41" customFormat="1">
      <c r="A16" s="35" t="s">
        <v>182</v>
      </c>
      <c r="B16" s="36" t="s">
        <v>187</v>
      </c>
      <c r="C16" s="37" t="s">
        <v>28</v>
      </c>
      <c r="D16" s="37"/>
      <c r="E16" s="38">
        <v>4000</v>
      </c>
      <c r="F16" s="39">
        <v>0</v>
      </c>
      <c r="G16" s="39">
        <f>E16-F16</f>
        <v>4000</v>
      </c>
      <c r="H16" s="38"/>
      <c r="I16" s="38"/>
      <c r="J16" s="39"/>
      <c r="K16" s="33">
        <f>I16-J16</f>
        <v>0</v>
      </c>
      <c r="L16" s="33"/>
      <c r="M16" s="40">
        <f t="shared" si="0"/>
        <v>-4000</v>
      </c>
      <c r="O16" s="65"/>
      <c r="P16" s="65"/>
    </row>
    <row r="17" spans="1:16" s="41" customFormat="1">
      <c r="A17" s="35" t="s">
        <v>183</v>
      </c>
      <c r="B17" s="36" t="s">
        <v>188</v>
      </c>
      <c r="C17" s="37" t="s">
        <v>149</v>
      </c>
      <c r="D17" s="37"/>
      <c r="E17" s="38">
        <v>1500</v>
      </c>
      <c r="F17" s="39">
        <v>0</v>
      </c>
      <c r="G17" s="39">
        <f>E17-F17</f>
        <v>1500</v>
      </c>
      <c r="H17" s="38"/>
      <c r="I17" s="38"/>
      <c r="J17" s="39"/>
      <c r="K17" s="33">
        <f>I17-J17</f>
        <v>0</v>
      </c>
      <c r="L17" s="33"/>
      <c r="M17" s="40">
        <f t="shared" si="0"/>
        <v>-1500</v>
      </c>
      <c r="O17" s="65"/>
      <c r="P17" s="65"/>
    </row>
    <row r="18" spans="1:16" s="41" customFormat="1">
      <c r="A18" s="35" t="s">
        <v>184</v>
      </c>
      <c r="B18" s="36" t="s">
        <v>189</v>
      </c>
      <c r="C18" s="37" t="s">
        <v>130</v>
      </c>
      <c r="D18" s="37"/>
      <c r="E18" s="38">
        <v>3300</v>
      </c>
      <c r="F18" s="39">
        <v>2700</v>
      </c>
      <c r="G18" s="39">
        <f>E18-F18</f>
        <v>600</v>
      </c>
      <c r="H18" s="38"/>
      <c r="I18" s="38"/>
      <c r="J18" s="39"/>
      <c r="K18" s="33">
        <f>I18-J18</f>
        <v>0</v>
      </c>
      <c r="L18" s="33"/>
      <c r="M18" s="40">
        <f t="shared" si="0"/>
        <v>-600</v>
      </c>
      <c r="O18" s="65"/>
      <c r="P18" s="65"/>
    </row>
    <row r="19" spans="1:16" s="55" customFormat="1">
      <c r="A19" s="16"/>
      <c r="B19" s="17"/>
      <c r="C19" s="46" t="s">
        <v>33</v>
      </c>
      <c r="D19" s="46"/>
      <c r="E19" s="47">
        <f>SUM(E14:E18)</f>
        <v>19600</v>
      </c>
      <c r="F19" s="48">
        <f>SUM(F14:F18)</f>
        <v>5360</v>
      </c>
      <c r="G19" s="48">
        <f>SUM(G14:G18)</f>
        <v>14240</v>
      </c>
      <c r="H19" s="49"/>
      <c r="I19" s="51">
        <f>SUM(I14:I18)</f>
        <v>0</v>
      </c>
      <c r="J19" s="50">
        <f>SUM(J14:J18)</f>
        <v>0</v>
      </c>
      <c r="K19" s="52">
        <f>SUM(K14:K18)</f>
        <v>0</v>
      </c>
      <c r="L19" s="53"/>
      <c r="M19" s="54">
        <f t="shared" si="0"/>
        <v>-14240</v>
      </c>
      <c r="O19" s="65"/>
      <c r="P19" s="65"/>
    </row>
    <row r="20" spans="1:16" ht="8.25" customHeight="1">
      <c r="A20" s="108"/>
      <c r="B20" s="89"/>
      <c r="C20" s="3"/>
      <c r="D20" s="3"/>
      <c r="E20" s="58"/>
      <c r="F20" s="58"/>
      <c r="G20" s="58"/>
      <c r="H20" s="31"/>
      <c r="I20" s="31"/>
      <c r="J20" s="58"/>
      <c r="K20" s="59"/>
      <c r="L20" s="33"/>
      <c r="M20" s="40"/>
      <c r="O20" s="65"/>
      <c r="P20" s="65"/>
    </row>
    <row r="21" spans="1:16" ht="12.75">
      <c r="A21" s="190" t="s">
        <v>266</v>
      </c>
      <c r="B21" s="191" t="s">
        <v>34</v>
      </c>
      <c r="C21" s="27" t="s">
        <v>35</v>
      </c>
      <c r="D21" s="28"/>
      <c r="E21" s="29"/>
      <c r="F21" s="30"/>
      <c r="G21" s="30"/>
      <c r="H21" s="31"/>
      <c r="I21" s="29"/>
      <c r="J21" s="30"/>
      <c r="K21" s="32"/>
      <c r="L21" s="33"/>
      <c r="M21" s="60"/>
      <c r="O21" s="65"/>
      <c r="P21" s="65"/>
    </row>
    <row r="22" spans="1:16" s="41" customFormat="1">
      <c r="A22" s="35" t="s">
        <v>190</v>
      </c>
      <c r="B22" s="36" t="s">
        <v>197</v>
      </c>
      <c r="C22" s="37" t="s">
        <v>37</v>
      </c>
      <c r="D22" s="37"/>
      <c r="E22" s="64"/>
      <c r="F22" s="65">
        <v>200</v>
      </c>
      <c r="G22" s="65">
        <f t="shared" ref="G22:G51" si="1">E22-F22</f>
        <v>-200</v>
      </c>
      <c r="H22" s="64"/>
      <c r="I22" s="64"/>
      <c r="J22" s="65">
        <v>0</v>
      </c>
      <c r="K22" s="66">
        <f>I22-J22</f>
        <v>0</v>
      </c>
      <c r="L22" s="66"/>
      <c r="M22" s="40">
        <f>K22-G22</f>
        <v>200</v>
      </c>
      <c r="O22" s="65"/>
      <c r="P22" s="65"/>
    </row>
    <row r="23" spans="1:16" s="41" customFormat="1">
      <c r="A23" s="35" t="s">
        <v>191</v>
      </c>
      <c r="B23" s="36" t="s">
        <v>196</v>
      </c>
      <c r="C23" s="37" t="s">
        <v>39</v>
      </c>
      <c r="D23" s="37"/>
      <c r="E23" s="64"/>
      <c r="F23" s="65"/>
      <c r="G23" s="65"/>
      <c r="H23" s="64"/>
      <c r="I23" s="64"/>
      <c r="J23" s="65"/>
      <c r="K23" s="66"/>
      <c r="L23" s="66"/>
      <c r="M23" s="40"/>
      <c r="O23" s="65"/>
      <c r="P23" s="65"/>
    </row>
    <row r="24" spans="1:16" s="75" customFormat="1">
      <c r="A24" s="68" t="s">
        <v>192</v>
      </c>
      <c r="B24" s="68" t="s">
        <v>198</v>
      </c>
      <c r="C24" s="69" t="s">
        <v>41</v>
      </c>
      <c r="D24" s="70"/>
      <c r="E24" s="71"/>
      <c r="F24" s="72">
        <v>2000</v>
      </c>
      <c r="G24" s="72">
        <f t="shared" si="1"/>
        <v>-2000</v>
      </c>
      <c r="H24" s="71"/>
      <c r="I24" s="71"/>
      <c r="J24" s="72">
        <v>0</v>
      </c>
      <c r="K24" s="73">
        <f t="shared" ref="K24:K51" si="2">I24-J24</f>
        <v>0</v>
      </c>
      <c r="L24" s="73"/>
      <c r="M24" s="74">
        <f t="shared" ref="M24:M34" si="3">K24-G24</f>
        <v>2000</v>
      </c>
      <c r="O24" s="155"/>
      <c r="P24" s="155"/>
    </row>
    <row r="25" spans="1:16" s="75" customFormat="1">
      <c r="A25" s="68" t="s">
        <v>193</v>
      </c>
      <c r="B25" s="68" t="s">
        <v>199</v>
      </c>
      <c r="C25" s="69" t="s">
        <v>43</v>
      </c>
      <c r="D25" s="70"/>
      <c r="E25" s="71"/>
      <c r="F25" s="72">
        <v>250</v>
      </c>
      <c r="G25" s="72">
        <f t="shared" si="1"/>
        <v>-250</v>
      </c>
      <c r="H25" s="71"/>
      <c r="I25" s="71"/>
      <c r="J25" s="72">
        <v>0</v>
      </c>
      <c r="K25" s="73">
        <f t="shared" si="2"/>
        <v>0</v>
      </c>
      <c r="L25" s="73"/>
      <c r="M25" s="74">
        <f t="shared" si="3"/>
        <v>250</v>
      </c>
      <c r="O25" s="155"/>
      <c r="P25" s="155"/>
    </row>
    <row r="26" spans="1:16" s="75" customFormat="1">
      <c r="A26" s="68" t="s">
        <v>194</v>
      </c>
      <c r="B26" s="68" t="s">
        <v>88</v>
      </c>
      <c r="C26" s="69" t="s">
        <v>137</v>
      </c>
      <c r="D26" s="70"/>
      <c r="E26" s="71"/>
      <c r="F26" s="72">
        <v>1000</v>
      </c>
      <c r="G26" s="72">
        <f t="shared" si="1"/>
        <v>-1000</v>
      </c>
      <c r="H26" s="71"/>
      <c r="I26" s="71"/>
      <c r="J26" s="72">
        <v>0</v>
      </c>
      <c r="K26" s="73">
        <f t="shared" si="2"/>
        <v>0</v>
      </c>
      <c r="L26" s="73"/>
      <c r="M26" s="74">
        <f t="shared" si="3"/>
        <v>1000</v>
      </c>
      <c r="O26" s="155"/>
      <c r="P26" s="155"/>
    </row>
    <row r="27" spans="1:16" s="75" customFormat="1">
      <c r="A27" s="68" t="s">
        <v>195</v>
      </c>
      <c r="B27" s="68" t="s">
        <v>38</v>
      </c>
      <c r="C27" s="69" t="s">
        <v>45</v>
      </c>
      <c r="D27" s="70"/>
      <c r="E27" s="71"/>
      <c r="F27" s="72">
        <v>500</v>
      </c>
      <c r="G27" s="72">
        <f t="shared" si="1"/>
        <v>-500</v>
      </c>
      <c r="H27" s="71"/>
      <c r="I27" s="71"/>
      <c r="J27" s="72">
        <v>0</v>
      </c>
      <c r="K27" s="73">
        <f t="shared" si="2"/>
        <v>0</v>
      </c>
      <c r="L27" s="73"/>
      <c r="M27" s="74">
        <f t="shared" si="3"/>
        <v>500</v>
      </c>
      <c r="O27" s="155"/>
      <c r="P27" s="155"/>
    </row>
    <row r="28" spans="1:16" s="41" customFormat="1">
      <c r="A28" s="35"/>
      <c r="B28" s="36"/>
      <c r="C28" s="37" t="s">
        <v>46</v>
      </c>
      <c r="D28" s="37"/>
      <c r="E28" s="64"/>
      <c r="F28" s="65">
        <f>SUM(F24:F27)</f>
        <v>3750</v>
      </c>
      <c r="G28" s="65">
        <f t="shared" si="1"/>
        <v>-3750</v>
      </c>
      <c r="H28" s="64"/>
      <c r="I28" s="64"/>
      <c r="J28" s="65">
        <f>SUM(J24:J27)</f>
        <v>0</v>
      </c>
      <c r="K28" s="66">
        <f t="shared" si="2"/>
        <v>0</v>
      </c>
      <c r="L28" s="66"/>
      <c r="M28" s="40">
        <f t="shared" si="3"/>
        <v>3750</v>
      </c>
      <c r="O28" s="65"/>
      <c r="P28" s="65"/>
    </row>
    <row r="29" spans="1:16" s="41" customFormat="1">
      <c r="A29" s="35" t="s">
        <v>200</v>
      </c>
      <c r="B29" s="36" t="s">
        <v>219</v>
      </c>
      <c r="C29" s="37" t="s">
        <v>48</v>
      </c>
      <c r="D29" s="37"/>
      <c r="E29" s="64"/>
      <c r="F29" s="65">
        <v>75</v>
      </c>
      <c r="G29" s="65">
        <f t="shared" si="1"/>
        <v>-75</v>
      </c>
      <c r="H29" s="64"/>
      <c r="I29" s="64"/>
      <c r="J29" s="65">
        <v>0</v>
      </c>
      <c r="K29" s="66">
        <f t="shared" si="2"/>
        <v>0</v>
      </c>
      <c r="L29" s="66"/>
      <c r="M29" s="40">
        <f t="shared" si="3"/>
        <v>75</v>
      </c>
      <c r="O29" s="65"/>
      <c r="P29" s="65"/>
    </row>
    <row r="30" spans="1:16" s="41" customFormat="1">
      <c r="A30" s="35" t="s">
        <v>201</v>
      </c>
      <c r="B30" s="36" t="s">
        <v>220</v>
      </c>
      <c r="C30" s="37" t="s">
        <v>50</v>
      </c>
      <c r="D30" s="37"/>
      <c r="E30" s="64">
        <v>100</v>
      </c>
      <c r="F30" s="65">
        <v>300</v>
      </c>
      <c r="G30" s="65">
        <f t="shared" si="1"/>
        <v>-200</v>
      </c>
      <c r="H30" s="64"/>
      <c r="I30" s="64"/>
      <c r="J30" s="65">
        <v>0</v>
      </c>
      <c r="K30" s="66">
        <f t="shared" si="2"/>
        <v>0</v>
      </c>
      <c r="L30" s="66"/>
      <c r="M30" s="40">
        <f t="shared" si="3"/>
        <v>200</v>
      </c>
      <c r="O30" s="65"/>
      <c r="P30" s="65"/>
    </row>
    <row r="31" spans="1:16" s="41" customFormat="1">
      <c r="A31" s="35" t="s">
        <v>202</v>
      </c>
      <c r="B31" s="36" t="s">
        <v>221</v>
      </c>
      <c r="C31" s="37" t="s">
        <v>151</v>
      </c>
      <c r="D31" s="37"/>
      <c r="E31" s="64"/>
      <c r="F31" s="65">
        <v>900</v>
      </c>
      <c r="G31" s="65">
        <f t="shared" si="1"/>
        <v>-900</v>
      </c>
      <c r="H31" s="64"/>
      <c r="I31" s="64"/>
      <c r="J31" s="65">
        <v>0</v>
      </c>
      <c r="K31" s="66">
        <f t="shared" si="2"/>
        <v>0</v>
      </c>
      <c r="L31" s="66"/>
      <c r="M31" s="40">
        <f t="shared" si="3"/>
        <v>900</v>
      </c>
      <c r="O31" s="65"/>
      <c r="P31" s="65"/>
    </row>
    <row r="32" spans="1:16" s="41" customFormat="1">
      <c r="A32" s="35" t="s">
        <v>203</v>
      </c>
      <c r="B32" s="36" t="s">
        <v>222</v>
      </c>
      <c r="C32" s="37" t="s">
        <v>53</v>
      </c>
      <c r="D32" s="37"/>
      <c r="E32" s="64"/>
      <c r="F32" s="65">
        <v>200</v>
      </c>
      <c r="G32" s="65">
        <f t="shared" si="1"/>
        <v>-200</v>
      </c>
      <c r="H32" s="64"/>
      <c r="I32" s="64"/>
      <c r="J32" s="65">
        <v>0</v>
      </c>
      <c r="K32" s="66">
        <f t="shared" si="2"/>
        <v>0</v>
      </c>
      <c r="L32" s="66"/>
      <c r="M32" s="40">
        <f t="shared" si="3"/>
        <v>200</v>
      </c>
      <c r="O32" s="65"/>
      <c r="P32" s="65"/>
    </row>
    <row r="33" spans="1:16" s="41" customFormat="1">
      <c r="A33" s="35" t="s">
        <v>204</v>
      </c>
      <c r="B33" s="36" t="s">
        <v>223</v>
      </c>
      <c r="C33" s="37" t="s">
        <v>55</v>
      </c>
      <c r="D33" s="37"/>
      <c r="E33" s="64"/>
      <c r="F33" s="65">
        <v>250</v>
      </c>
      <c r="G33" s="65">
        <f t="shared" si="1"/>
        <v>-250</v>
      </c>
      <c r="H33" s="64"/>
      <c r="I33" s="64"/>
      <c r="J33" s="65">
        <v>0</v>
      </c>
      <c r="K33" s="66">
        <f t="shared" si="2"/>
        <v>0</v>
      </c>
      <c r="L33" s="66"/>
      <c r="M33" s="40">
        <f t="shared" si="3"/>
        <v>250</v>
      </c>
      <c r="O33" s="65"/>
      <c r="P33" s="65"/>
    </row>
    <row r="34" spans="1:16" s="41" customFormat="1">
      <c r="A34" s="35" t="s">
        <v>205</v>
      </c>
      <c r="B34" s="36" t="s">
        <v>224</v>
      </c>
      <c r="C34" s="37" t="s">
        <v>56</v>
      </c>
      <c r="D34" s="37"/>
      <c r="E34" s="64"/>
      <c r="F34" s="65">
        <v>700</v>
      </c>
      <c r="G34" s="65">
        <f t="shared" si="1"/>
        <v>-700</v>
      </c>
      <c r="H34" s="64"/>
      <c r="I34" s="64"/>
      <c r="J34" s="65">
        <v>0</v>
      </c>
      <c r="K34" s="66">
        <f t="shared" si="2"/>
        <v>0</v>
      </c>
      <c r="L34" s="66"/>
      <c r="M34" s="40">
        <f t="shared" si="3"/>
        <v>700</v>
      </c>
      <c r="O34" s="65"/>
      <c r="P34" s="65"/>
    </row>
    <row r="35" spans="1:16" s="41" customFormat="1">
      <c r="A35" s="35" t="s">
        <v>206</v>
      </c>
      <c r="B35" s="36" t="s">
        <v>225</v>
      </c>
      <c r="C35" s="37" t="s">
        <v>58</v>
      </c>
      <c r="D35" s="37"/>
      <c r="E35" s="64"/>
      <c r="F35" s="65"/>
      <c r="G35" s="65"/>
      <c r="H35" s="64"/>
      <c r="I35" s="64"/>
      <c r="J35" s="65"/>
      <c r="K35" s="66"/>
      <c r="L35" s="66"/>
      <c r="M35" s="40"/>
      <c r="O35" s="65"/>
      <c r="P35" s="65"/>
    </row>
    <row r="36" spans="1:16" s="75" customFormat="1">
      <c r="A36" s="68" t="s">
        <v>238</v>
      </c>
      <c r="B36" s="68" t="s">
        <v>241</v>
      </c>
      <c r="C36" s="69" t="s">
        <v>60</v>
      </c>
      <c r="D36" s="70"/>
      <c r="E36" s="71"/>
      <c r="F36" s="72">
        <v>1000</v>
      </c>
      <c r="G36" s="72">
        <f t="shared" si="1"/>
        <v>-1000</v>
      </c>
      <c r="H36" s="71"/>
      <c r="I36" s="71"/>
      <c r="J36" s="72">
        <v>0</v>
      </c>
      <c r="K36" s="73">
        <f t="shared" si="2"/>
        <v>0</v>
      </c>
      <c r="L36" s="73"/>
      <c r="M36" s="74">
        <f t="shared" ref="M36:M52" si="4">K36-G36</f>
        <v>1000</v>
      </c>
      <c r="O36" s="155"/>
      <c r="P36" s="155"/>
    </row>
    <row r="37" spans="1:16" s="75" customFormat="1">
      <c r="A37" s="68" t="s">
        <v>239</v>
      </c>
      <c r="B37" s="68" t="s">
        <v>242</v>
      </c>
      <c r="C37" s="69" t="s">
        <v>62</v>
      </c>
      <c r="D37" s="70"/>
      <c r="E37" s="71"/>
      <c r="F37" s="72">
        <v>5375</v>
      </c>
      <c r="G37" s="72">
        <f t="shared" si="1"/>
        <v>-5375</v>
      </c>
      <c r="H37" s="71"/>
      <c r="I37" s="71"/>
      <c r="J37" s="72">
        <v>0</v>
      </c>
      <c r="K37" s="73">
        <f t="shared" si="2"/>
        <v>0</v>
      </c>
      <c r="L37" s="73"/>
      <c r="M37" s="74">
        <f t="shared" si="4"/>
        <v>5375</v>
      </c>
      <c r="O37" s="155"/>
      <c r="P37" s="155"/>
    </row>
    <row r="38" spans="1:16" s="75" customFormat="1">
      <c r="A38" s="68" t="s">
        <v>240</v>
      </c>
      <c r="B38" s="68" t="s">
        <v>243</v>
      </c>
      <c r="C38" s="69" t="s">
        <v>138</v>
      </c>
      <c r="D38" s="70"/>
      <c r="E38" s="71"/>
      <c r="F38" s="72">
        <v>2500</v>
      </c>
      <c r="G38" s="72">
        <f t="shared" si="1"/>
        <v>-2500</v>
      </c>
      <c r="H38" s="71"/>
      <c r="I38" s="71"/>
      <c r="J38" s="72">
        <v>0</v>
      </c>
      <c r="K38" s="73">
        <f t="shared" si="2"/>
        <v>0</v>
      </c>
      <c r="L38" s="73"/>
      <c r="M38" s="74">
        <f t="shared" si="4"/>
        <v>2500</v>
      </c>
      <c r="O38" s="155"/>
      <c r="P38" s="155"/>
    </row>
    <row r="39" spans="1:16" s="41" customFormat="1">
      <c r="A39" s="35"/>
      <c r="B39" s="36"/>
      <c r="C39" s="37" t="s">
        <v>63</v>
      </c>
      <c r="D39" s="37"/>
      <c r="E39" s="64"/>
      <c r="F39" s="65">
        <f>SUM(F36:F38)</f>
        <v>8875</v>
      </c>
      <c r="G39" s="65">
        <f t="shared" si="1"/>
        <v>-8875</v>
      </c>
      <c r="H39" s="64"/>
      <c r="I39" s="64"/>
      <c r="J39" s="65">
        <f>SUM(J36:J38)</f>
        <v>0</v>
      </c>
      <c r="K39" s="66">
        <f t="shared" si="2"/>
        <v>0</v>
      </c>
      <c r="L39" s="66"/>
      <c r="M39" s="40">
        <f t="shared" si="4"/>
        <v>8875</v>
      </c>
      <c r="O39" s="65"/>
      <c r="P39" s="65"/>
    </row>
    <row r="40" spans="1:16" s="41" customFormat="1">
      <c r="A40" s="35" t="s">
        <v>207</v>
      </c>
      <c r="B40" s="36" t="s">
        <v>226</v>
      </c>
      <c r="C40" s="37" t="s">
        <v>65</v>
      </c>
      <c r="D40" s="37"/>
      <c r="E40" s="64"/>
      <c r="F40" s="65">
        <v>1200</v>
      </c>
      <c r="G40" s="65">
        <f t="shared" si="1"/>
        <v>-1200</v>
      </c>
      <c r="H40" s="64"/>
      <c r="I40" s="64"/>
      <c r="J40" s="65">
        <v>0</v>
      </c>
      <c r="K40" s="66">
        <f t="shared" si="2"/>
        <v>0</v>
      </c>
      <c r="L40" s="66"/>
      <c r="M40" s="40">
        <f t="shared" si="4"/>
        <v>1200</v>
      </c>
      <c r="O40" s="65"/>
      <c r="P40" s="65"/>
    </row>
    <row r="41" spans="1:16" s="41" customFormat="1">
      <c r="A41" s="35" t="s">
        <v>208</v>
      </c>
      <c r="B41" s="36" t="s">
        <v>227</v>
      </c>
      <c r="C41" s="37" t="s">
        <v>69</v>
      </c>
      <c r="D41" s="37"/>
      <c r="E41" s="64"/>
      <c r="F41" s="65">
        <v>400</v>
      </c>
      <c r="G41" s="65">
        <f t="shared" si="1"/>
        <v>-400</v>
      </c>
      <c r="H41" s="64"/>
      <c r="I41" s="64"/>
      <c r="J41" s="65">
        <v>0</v>
      </c>
      <c r="K41" s="66">
        <f t="shared" si="2"/>
        <v>0</v>
      </c>
      <c r="L41" s="66"/>
      <c r="M41" s="40">
        <f t="shared" si="4"/>
        <v>400</v>
      </c>
      <c r="O41" s="65"/>
      <c r="P41" s="65"/>
    </row>
    <row r="42" spans="1:16" s="41" customFormat="1">
      <c r="A42" s="35" t="s">
        <v>209</v>
      </c>
      <c r="B42" s="36" t="s">
        <v>228</v>
      </c>
      <c r="C42" s="37" t="s">
        <v>71</v>
      </c>
      <c r="D42" s="37"/>
      <c r="E42" s="64"/>
      <c r="F42" s="65">
        <v>200</v>
      </c>
      <c r="G42" s="65">
        <f t="shared" si="1"/>
        <v>-200</v>
      </c>
      <c r="H42" s="64"/>
      <c r="I42" s="64"/>
      <c r="J42" s="65">
        <v>0</v>
      </c>
      <c r="K42" s="66">
        <f t="shared" si="2"/>
        <v>0</v>
      </c>
      <c r="L42" s="66"/>
      <c r="M42" s="40">
        <f t="shared" si="4"/>
        <v>200</v>
      </c>
      <c r="O42" s="65"/>
      <c r="P42" s="65"/>
    </row>
    <row r="43" spans="1:16" s="41" customFormat="1">
      <c r="A43" s="35" t="s">
        <v>210</v>
      </c>
      <c r="B43" s="36" t="s">
        <v>229</v>
      </c>
      <c r="C43" s="37" t="s">
        <v>73</v>
      </c>
      <c r="D43" s="37"/>
      <c r="E43" s="64">
        <v>3500</v>
      </c>
      <c r="F43" s="65">
        <v>3900</v>
      </c>
      <c r="G43" s="65">
        <f t="shared" si="1"/>
        <v>-400</v>
      </c>
      <c r="H43" s="64"/>
      <c r="I43" s="64">
        <v>0</v>
      </c>
      <c r="J43" s="65">
        <v>0</v>
      </c>
      <c r="K43" s="66">
        <f t="shared" si="2"/>
        <v>0</v>
      </c>
      <c r="L43" s="66"/>
      <c r="M43" s="40">
        <f t="shared" si="4"/>
        <v>400</v>
      </c>
      <c r="O43" s="65"/>
      <c r="P43" s="65"/>
    </row>
    <row r="44" spans="1:16" s="41" customFormat="1">
      <c r="A44" s="35" t="s">
        <v>211</v>
      </c>
      <c r="B44" s="36" t="s">
        <v>230</v>
      </c>
      <c r="C44" s="37" t="s">
        <v>75</v>
      </c>
      <c r="D44" s="37"/>
      <c r="E44" s="64"/>
      <c r="F44" s="65">
        <v>250</v>
      </c>
      <c r="G44" s="65">
        <f t="shared" si="1"/>
        <v>-250</v>
      </c>
      <c r="H44" s="64"/>
      <c r="I44" s="64"/>
      <c r="J44" s="65">
        <v>0</v>
      </c>
      <c r="K44" s="66">
        <f t="shared" si="2"/>
        <v>0</v>
      </c>
      <c r="L44" s="66"/>
      <c r="M44" s="40">
        <f t="shared" si="4"/>
        <v>250</v>
      </c>
      <c r="O44" s="65"/>
      <c r="P44" s="65"/>
    </row>
    <row r="45" spans="1:16" s="41" customFormat="1">
      <c r="A45" s="35" t="s">
        <v>212</v>
      </c>
      <c r="B45" s="36" t="s">
        <v>231</v>
      </c>
      <c r="C45" s="37" t="s">
        <v>79</v>
      </c>
      <c r="D45" s="37"/>
      <c r="E45" s="64"/>
      <c r="F45" s="65">
        <v>1500</v>
      </c>
      <c r="G45" s="65">
        <f t="shared" si="1"/>
        <v>-1500</v>
      </c>
      <c r="H45" s="64"/>
      <c r="I45" s="64"/>
      <c r="J45" s="65">
        <v>0</v>
      </c>
      <c r="K45" s="66">
        <f t="shared" si="2"/>
        <v>0</v>
      </c>
      <c r="L45" s="66"/>
      <c r="M45" s="40">
        <f t="shared" si="4"/>
        <v>1500</v>
      </c>
      <c r="O45" s="65"/>
      <c r="P45" s="65"/>
    </row>
    <row r="46" spans="1:16" s="41" customFormat="1">
      <c r="A46" s="35" t="s">
        <v>213</v>
      </c>
      <c r="B46" s="36" t="s">
        <v>232</v>
      </c>
      <c r="C46" s="37" t="s">
        <v>81</v>
      </c>
      <c r="D46" s="37"/>
      <c r="E46" s="64"/>
      <c r="F46" s="65">
        <v>4000</v>
      </c>
      <c r="G46" s="65">
        <f t="shared" si="1"/>
        <v>-4000</v>
      </c>
      <c r="H46" s="64"/>
      <c r="I46" s="64"/>
      <c r="J46" s="65">
        <v>0</v>
      </c>
      <c r="K46" s="66">
        <f t="shared" si="2"/>
        <v>0</v>
      </c>
      <c r="L46" s="66"/>
      <c r="M46" s="40">
        <f t="shared" si="4"/>
        <v>4000</v>
      </c>
      <c r="O46" s="65"/>
      <c r="P46" s="65"/>
    </row>
    <row r="47" spans="1:16" s="41" customFormat="1">
      <c r="A47" s="35" t="s">
        <v>214</v>
      </c>
      <c r="B47" s="36" t="s">
        <v>233</v>
      </c>
      <c r="C47" s="37" t="s">
        <v>83</v>
      </c>
      <c r="D47" s="37"/>
      <c r="E47" s="64"/>
      <c r="F47" s="65">
        <v>600</v>
      </c>
      <c r="G47" s="65">
        <f t="shared" si="1"/>
        <v>-600</v>
      </c>
      <c r="H47" s="64"/>
      <c r="I47" s="64"/>
      <c r="J47" s="65">
        <v>0</v>
      </c>
      <c r="K47" s="66">
        <f t="shared" si="2"/>
        <v>0</v>
      </c>
      <c r="L47" s="66"/>
      <c r="M47" s="40">
        <f t="shared" si="4"/>
        <v>600</v>
      </c>
      <c r="O47" s="65"/>
      <c r="P47" s="65"/>
    </row>
    <row r="48" spans="1:16" s="41" customFormat="1">
      <c r="A48" s="35" t="s">
        <v>215</v>
      </c>
      <c r="B48" s="36" t="s">
        <v>234</v>
      </c>
      <c r="C48" s="37" t="s">
        <v>85</v>
      </c>
      <c r="D48" s="37"/>
      <c r="E48" s="64"/>
      <c r="F48" s="65">
        <v>50</v>
      </c>
      <c r="G48" s="65">
        <f t="shared" si="1"/>
        <v>-50</v>
      </c>
      <c r="H48" s="64"/>
      <c r="I48" s="64"/>
      <c r="J48" s="65">
        <v>0</v>
      </c>
      <c r="K48" s="66">
        <f t="shared" si="2"/>
        <v>0</v>
      </c>
      <c r="L48" s="66"/>
      <c r="M48" s="40">
        <f t="shared" si="4"/>
        <v>50</v>
      </c>
      <c r="O48" s="65"/>
      <c r="P48" s="65"/>
    </row>
    <row r="49" spans="1:16" s="41" customFormat="1">
      <c r="A49" s="35" t="s">
        <v>216</v>
      </c>
      <c r="B49" s="36" t="s">
        <v>235</v>
      </c>
      <c r="C49" s="37" t="s">
        <v>87</v>
      </c>
      <c r="D49" s="37"/>
      <c r="E49" s="64"/>
      <c r="F49" s="65">
        <v>200</v>
      </c>
      <c r="G49" s="65">
        <f t="shared" si="1"/>
        <v>-200</v>
      </c>
      <c r="H49" s="64"/>
      <c r="I49" s="64"/>
      <c r="J49" s="65">
        <v>0</v>
      </c>
      <c r="K49" s="66">
        <f t="shared" si="2"/>
        <v>0</v>
      </c>
      <c r="L49" s="66"/>
      <c r="M49" s="40">
        <f t="shared" si="4"/>
        <v>200</v>
      </c>
      <c r="O49" s="65"/>
      <c r="P49" s="65"/>
    </row>
    <row r="50" spans="1:16" s="41" customFormat="1">
      <c r="A50" s="35" t="s">
        <v>217</v>
      </c>
      <c r="B50" s="36" t="s">
        <v>236</v>
      </c>
      <c r="C50" s="37" t="s">
        <v>89</v>
      </c>
      <c r="D50" s="37"/>
      <c r="E50" s="64"/>
      <c r="F50" s="65">
        <v>50</v>
      </c>
      <c r="G50" s="65">
        <f t="shared" si="1"/>
        <v>-50</v>
      </c>
      <c r="H50" s="64"/>
      <c r="I50" s="64"/>
      <c r="J50" s="65">
        <v>0</v>
      </c>
      <c r="K50" s="66">
        <f t="shared" si="2"/>
        <v>0</v>
      </c>
      <c r="L50" s="66"/>
      <c r="M50" s="40">
        <f t="shared" si="4"/>
        <v>50</v>
      </c>
      <c r="O50" s="65"/>
      <c r="P50" s="65"/>
    </row>
    <row r="51" spans="1:16" s="41" customFormat="1">
      <c r="A51" s="35" t="s">
        <v>218</v>
      </c>
      <c r="B51" s="36" t="s">
        <v>237</v>
      </c>
      <c r="C51" s="37" t="s">
        <v>135</v>
      </c>
      <c r="D51" s="37"/>
      <c r="E51" s="64"/>
      <c r="F51" s="65">
        <v>700</v>
      </c>
      <c r="G51" s="65">
        <f t="shared" si="1"/>
        <v>-700</v>
      </c>
      <c r="H51" s="64"/>
      <c r="I51" s="64"/>
      <c r="J51" s="65"/>
      <c r="K51" s="66">
        <f t="shared" si="2"/>
        <v>0</v>
      </c>
      <c r="L51" s="66"/>
      <c r="M51" s="40">
        <f t="shared" si="4"/>
        <v>700</v>
      </c>
      <c r="O51" s="65"/>
      <c r="P51" s="65"/>
    </row>
    <row r="52" spans="1:16" s="55" customFormat="1">
      <c r="A52" s="16"/>
      <c r="B52" s="17"/>
      <c r="C52" s="46" t="s">
        <v>91</v>
      </c>
      <c r="D52" s="46"/>
      <c r="E52" s="77">
        <f>SUM(E22:E26)+SUM(E29:E37)+SUM(E40:E40)+SUM(E41:E50)</f>
        <v>3600</v>
      </c>
      <c r="F52" s="78">
        <f>SUM(F22:F27)+SUM(F29:F38)+SUM(F40:F51)</f>
        <v>28300</v>
      </c>
      <c r="G52" s="78">
        <f>E52-F52</f>
        <v>-24700</v>
      </c>
      <c r="H52" s="79"/>
      <c r="I52" s="176">
        <f>SUM(I22:I27)+SUM(I29:I38)+SUM(I40:I51)</f>
        <v>0</v>
      </c>
      <c r="J52" s="80">
        <f>SUM(J22:J27)+SUM(J29:J38)+SUM(J40:J51)</f>
        <v>0</v>
      </c>
      <c r="K52" s="81">
        <f>SUM(K22:K27)+SUM(K29:K38)+SUM(K40:K51)</f>
        <v>0</v>
      </c>
      <c r="L52" s="184"/>
      <c r="M52" s="54">
        <f t="shared" si="4"/>
        <v>24700</v>
      </c>
      <c r="O52" s="65"/>
      <c r="P52" s="65"/>
    </row>
    <row r="53" spans="1:16" ht="8.25" customHeight="1">
      <c r="A53" s="108"/>
      <c r="B53" s="89"/>
      <c r="C53" s="3"/>
      <c r="D53" s="3"/>
      <c r="E53" s="83"/>
      <c r="F53" s="83"/>
      <c r="G53" s="83"/>
      <c r="H53" s="84"/>
      <c r="I53" s="84"/>
      <c r="J53" s="83"/>
      <c r="K53" s="85"/>
      <c r="L53" s="185"/>
      <c r="M53" s="40"/>
      <c r="O53" s="65"/>
      <c r="P53" s="65"/>
    </row>
    <row r="54" spans="1:16" ht="12.75">
      <c r="A54" s="190" t="s">
        <v>244</v>
      </c>
      <c r="B54" s="191" t="s">
        <v>92</v>
      </c>
      <c r="C54" s="27" t="s">
        <v>93</v>
      </c>
      <c r="D54" s="28"/>
      <c r="E54" s="86"/>
      <c r="F54" s="87"/>
      <c r="G54" s="87"/>
      <c r="H54" s="84"/>
      <c r="I54" s="86"/>
      <c r="J54" s="87"/>
      <c r="K54" s="88"/>
      <c r="L54" s="185"/>
      <c r="M54" s="60"/>
      <c r="O54" s="65"/>
      <c r="P54" s="65"/>
    </row>
    <row r="55" spans="1:16" s="41" customFormat="1">
      <c r="A55" s="35" t="s">
        <v>245</v>
      </c>
      <c r="B55" s="36" t="s">
        <v>250</v>
      </c>
      <c r="C55" s="37" t="s">
        <v>95</v>
      </c>
      <c r="D55" s="37"/>
      <c r="E55" s="64"/>
      <c r="F55" s="65">
        <v>50</v>
      </c>
      <c r="G55" s="65">
        <f t="shared" ref="G55:G60" si="5">E55-F55</f>
        <v>-50</v>
      </c>
      <c r="H55" s="64"/>
      <c r="I55" s="64"/>
      <c r="J55" s="65">
        <v>0</v>
      </c>
      <c r="K55" s="66">
        <f>I55-J55</f>
        <v>0</v>
      </c>
      <c r="L55" s="185"/>
      <c r="M55" s="40">
        <f t="shared" ref="M55:M60" si="6">K55-G55</f>
        <v>50</v>
      </c>
      <c r="O55" s="65"/>
      <c r="P55" s="65"/>
    </row>
    <row r="56" spans="1:16" s="41" customFormat="1">
      <c r="A56" s="35" t="s">
        <v>246</v>
      </c>
      <c r="B56" s="36" t="s">
        <v>251</v>
      </c>
      <c r="C56" s="37" t="s">
        <v>97</v>
      </c>
      <c r="D56" s="37"/>
      <c r="E56" s="64"/>
      <c r="F56" s="65">
        <v>100</v>
      </c>
      <c r="G56" s="65">
        <f t="shared" si="5"/>
        <v>-100</v>
      </c>
      <c r="H56" s="64"/>
      <c r="I56" s="64"/>
      <c r="J56" s="65">
        <v>0</v>
      </c>
      <c r="K56" s="66">
        <f>I56-J56</f>
        <v>0</v>
      </c>
      <c r="L56" s="185"/>
      <c r="M56" s="40">
        <f t="shared" si="6"/>
        <v>100</v>
      </c>
      <c r="O56" s="65"/>
      <c r="P56" s="65"/>
    </row>
    <row r="57" spans="1:16" s="41" customFormat="1">
      <c r="A57" s="35" t="s">
        <v>247</v>
      </c>
      <c r="B57" s="36" t="s">
        <v>252</v>
      </c>
      <c r="C57" s="37" t="s">
        <v>99</v>
      </c>
      <c r="D57" s="37"/>
      <c r="E57" s="64"/>
      <c r="F57" s="65">
        <v>250</v>
      </c>
      <c r="G57" s="65">
        <f t="shared" si="5"/>
        <v>-250</v>
      </c>
      <c r="H57" s="64"/>
      <c r="I57" s="64"/>
      <c r="J57" s="65">
        <v>0</v>
      </c>
      <c r="K57" s="66">
        <f>I57-J57</f>
        <v>0</v>
      </c>
      <c r="L57" s="185"/>
      <c r="M57" s="40">
        <f t="shared" si="6"/>
        <v>250</v>
      </c>
      <c r="O57" s="65"/>
      <c r="P57" s="65"/>
    </row>
    <row r="58" spans="1:16" s="41" customFormat="1">
      <c r="A58" s="35" t="s">
        <v>248</v>
      </c>
      <c r="B58" s="36" t="s">
        <v>253</v>
      </c>
      <c r="C58" s="37" t="s">
        <v>101</v>
      </c>
      <c r="D58" s="37"/>
      <c r="E58" s="64"/>
      <c r="F58" s="65">
        <v>200</v>
      </c>
      <c r="G58" s="65">
        <f t="shared" si="5"/>
        <v>-200</v>
      </c>
      <c r="H58" s="64"/>
      <c r="I58" s="64"/>
      <c r="J58" s="65">
        <v>0</v>
      </c>
      <c r="K58" s="66">
        <f>I58-J58</f>
        <v>0</v>
      </c>
      <c r="L58" s="185"/>
      <c r="M58" s="40">
        <f t="shared" si="6"/>
        <v>200</v>
      </c>
      <c r="O58" s="65"/>
      <c r="P58" s="65"/>
    </row>
    <row r="59" spans="1:16" s="41" customFormat="1">
      <c r="A59" s="35" t="s">
        <v>249</v>
      </c>
      <c r="B59" s="36" t="s">
        <v>254</v>
      </c>
      <c r="C59" s="37" t="s">
        <v>103</v>
      </c>
      <c r="D59" s="37"/>
      <c r="E59" s="64"/>
      <c r="F59" s="65">
        <v>50</v>
      </c>
      <c r="G59" s="65">
        <f t="shared" si="5"/>
        <v>-50</v>
      </c>
      <c r="H59" s="64"/>
      <c r="I59" s="64"/>
      <c r="J59" s="65">
        <v>0</v>
      </c>
      <c r="K59" s="66">
        <f>I59-J59</f>
        <v>0</v>
      </c>
      <c r="L59" s="185"/>
      <c r="M59" s="40">
        <f t="shared" si="6"/>
        <v>50</v>
      </c>
      <c r="O59" s="65"/>
      <c r="P59" s="65"/>
    </row>
    <row r="60" spans="1:16" s="55" customFormat="1">
      <c r="A60" s="16"/>
      <c r="B60" s="17"/>
      <c r="C60" s="46" t="s">
        <v>104</v>
      </c>
      <c r="D60" s="46"/>
      <c r="E60" s="77">
        <f>SUM(E55:E59)</f>
        <v>0</v>
      </c>
      <c r="F60" s="78">
        <f>SUM(F55:F59)</f>
        <v>650</v>
      </c>
      <c r="G60" s="78">
        <f t="shared" si="5"/>
        <v>-650</v>
      </c>
      <c r="H60" s="79"/>
      <c r="I60" s="176">
        <f>SUM(I55:I59)</f>
        <v>0</v>
      </c>
      <c r="J60" s="80">
        <f>SUM(J55:J59)</f>
        <v>0</v>
      </c>
      <c r="K60" s="81">
        <f>SUM(K55:K59)</f>
        <v>0</v>
      </c>
      <c r="L60" s="186"/>
      <c r="M60" s="54">
        <f t="shared" si="6"/>
        <v>650</v>
      </c>
      <c r="O60" s="65"/>
      <c r="P60" s="65"/>
    </row>
    <row r="61" spans="1:16">
      <c r="A61" s="108"/>
      <c r="B61" s="89"/>
      <c r="C61" s="3"/>
      <c r="D61" s="3"/>
      <c r="E61" s="90"/>
      <c r="F61" s="90"/>
      <c r="G61" s="90"/>
      <c r="H61" s="84"/>
      <c r="I61" s="177"/>
      <c r="J61" s="90"/>
      <c r="K61" s="91"/>
      <c r="L61" s="187"/>
      <c r="M61" s="40"/>
      <c r="O61" s="65"/>
      <c r="P61" s="65"/>
    </row>
    <row r="62" spans="1:16" ht="12.75">
      <c r="A62" s="190" t="s">
        <v>110</v>
      </c>
      <c r="B62" s="191" t="s">
        <v>255</v>
      </c>
      <c r="C62" s="27" t="s">
        <v>105</v>
      </c>
      <c r="D62" s="28"/>
      <c r="E62" s="29"/>
      <c r="F62" s="30"/>
      <c r="G62" s="30"/>
      <c r="H62" s="84"/>
      <c r="I62" s="29"/>
      <c r="J62" s="30"/>
      <c r="K62" s="32"/>
      <c r="L62" s="187"/>
      <c r="M62" s="40"/>
      <c r="O62" s="65"/>
      <c r="P62" s="65"/>
    </row>
    <row r="63" spans="1:16">
      <c r="A63" s="35" t="s">
        <v>256</v>
      </c>
      <c r="B63" s="36" t="s">
        <v>257</v>
      </c>
      <c r="C63" s="37" t="s">
        <v>108</v>
      </c>
      <c r="D63" s="37"/>
      <c r="E63" s="93">
        <v>2500</v>
      </c>
      <c r="F63" s="94">
        <v>1700</v>
      </c>
      <c r="G63" s="94">
        <f>E63-F63</f>
        <v>800</v>
      </c>
      <c r="H63" s="84"/>
      <c r="I63" s="64">
        <v>0</v>
      </c>
      <c r="J63" s="65">
        <v>0</v>
      </c>
      <c r="K63" s="66">
        <f>I63-J63</f>
        <v>0</v>
      </c>
      <c r="L63" s="187"/>
      <c r="M63" s="40">
        <f>K63-G63</f>
        <v>-800</v>
      </c>
      <c r="O63" s="65"/>
      <c r="P63" s="65"/>
    </row>
    <row r="64" spans="1:16" s="55" customFormat="1">
      <c r="A64" s="16"/>
      <c r="B64" s="17"/>
      <c r="C64" s="46" t="s">
        <v>109</v>
      </c>
      <c r="D64" s="46"/>
      <c r="E64" s="95">
        <f>SUM(E63:E63)</f>
        <v>2500</v>
      </c>
      <c r="F64" s="96">
        <f>SUM(F63:F63)</f>
        <v>1700</v>
      </c>
      <c r="G64" s="48">
        <f>E64-F64</f>
        <v>800</v>
      </c>
      <c r="H64" s="79"/>
      <c r="I64" s="176">
        <f>SUM(I63:I63)</f>
        <v>0</v>
      </c>
      <c r="J64" s="80">
        <f>SUM(J63:J63)</f>
        <v>0</v>
      </c>
      <c r="K64" s="81">
        <f>I64-J64</f>
        <v>0</v>
      </c>
      <c r="L64" s="186"/>
      <c r="M64" s="54">
        <f>K64-G64</f>
        <v>-800</v>
      </c>
      <c r="O64" s="65"/>
      <c r="P64" s="65"/>
    </row>
    <row r="65" spans="1:16">
      <c r="A65" s="164"/>
      <c r="B65" s="160"/>
      <c r="C65" s="99"/>
      <c r="D65" s="99"/>
      <c r="E65" s="100"/>
      <c r="F65" s="100"/>
      <c r="G65" s="100"/>
      <c r="H65" s="84"/>
      <c r="I65" s="178"/>
      <c r="J65" s="100"/>
      <c r="K65" s="101"/>
      <c r="L65" s="187"/>
      <c r="M65" s="40"/>
      <c r="O65" s="65"/>
      <c r="P65" s="65"/>
    </row>
    <row r="66" spans="1:16" ht="12.75">
      <c r="A66" s="188" t="s">
        <v>259</v>
      </c>
      <c r="B66" s="189" t="s">
        <v>260</v>
      </c>
      <c r="C66" s="27" t="s">
        <v>267</v>
      </c>
      <c r="D66" s="3"/>
      <c r="E66" s="31"/>
      <c r="F66" s="103"/>
      <c r="G66" s="103"/>
      <c r="H66" s="84"/>
      <c r="I66" s="29"/>
      <c r="J66" s="103"/>
      <c r="K66" s="59"/>
      <c r="L66" s="187"/>
      <c r="M66" s="40"/>
      <c r="O66" s="65"/>
      <c r="P66" s="65"/>
    </row>
    <row r="67" spans="1:16">
      <c r="A67" s="108" t="s">
        <v>261</v>
      </c>
      <c r="B67" s="89" t="s">
        <v>264</v>
      </c>
      <c r="C67" s="3" t="s">
        <v>126</v>
      </c>
      <c r="D67" s="3"/>
      <c r="E67" s="64"/>
      <c r="F67" s="65">
        <v>800</v>
      </c>
      <c r="G67" s="65">
        <f>E67-F67</f>
        <v>-800</v>
      </c>
      <c r="H67" s="84"/>
      <c r="I67" s="64"/>
      <c r="J67" s="65">
        <v>0</v>
      </c>
      <c r="K67" s="66">
        <f>I67-J67</f>
        <v>0</v>
      </c>
      <c r="L67" s="185"/>
      <c r="M67" s="40">
        <f>K67-G67</f>
        <v>800</v>
      </c>
      <c r="O67" s="65"/>
      <c r="P67" s="65"/>
    </row>
    <row r="68" spans="1:16">
      <c r="A68" s="108" t="s">
        <v>262</v>
      </c>
      <c r="B68" s="89" t="s">
        <v>265</v>
      </c>
      <c r="C68" s="1" t="s">
        <v>123</v>
      </c>
      <c r="E68" s="64"/>
      <c r="F68" s="65">
        <v>550</v>
      </c>
      <c r="G68" s="65">
        <f>E68-F68</f>
        <v>-550</v>
      </c>
      <c r="H68" s="31"/>
      <c r="I68" s="64"/>
      <c r="J68" s="65">
        <v>0</v>
      </c>
      <c r="K68" s="66">
        <f>I68-J68</f>
        <v>0</v>
      </c>
      <c r="L68" s="33"/>
      <c r="M68" s="40">
        <f>K68-G68</f>
        <v>550</v>
      </c>
      <c r="O68" s="65"/>
      <c r="P68" s="65"/>
    </row>
    <row r="69" spans="1:16">
      <c r="A69" s="108" t="s">
        <v>263</v>
      </c>
      <c r="B69" s="89" t="s">
        <v>263</v>
      </c>
      <c r="C69" s="3" t="s">
        <v>113</v>
      </c>
      <c r="D69" s="3"/>
      <c r="E69" s="84">
        <v>0</v>
      </c>
      <c r="F69" s="83"/>
      <c r="G69" s="83">
        <f>E69-F69</f>
        <v>0</v>
      </c>
      <c r="H69" s="84"/>
      <c r="I69" s="84">
        <v>0</v>
      </c>
      <c r="J69" s="83">
        <v>0</v>
      </c>
      <c r="K69" s="85">
        <f>I69-J69</f>
        <v>0</v>
      </c>
      <c r="L69" s="66"/>
      <c r="M69" s="40">
        <f>K69-G69</f>
        <v>0</v>
      </c>
      <c r="O69" s="65"/>
      <c r="P69" s="65"/>
    </row>
    <row r="70" spans="1:16" s="55" customFormat="1" ht="12.75" thickBot="1">
      <c r="A70" s="109"/>
      <c r="B70" s="162"/>
      <c r="C70" s="111" t="s">
        <v>114</v>
      </c>
      <c r="D70" s="111"/>
      <c r="E70" s="77">
        <f>SUM(E66:E69)</f>
        <v>0</v>
      </c>
      <c r="F70" s="78">
        <f>SUM(F66:F69)</f>
        <v>1350</v>
      </c>
      <c r="G70" s="78">
        <f>E70-F70</f>
        <v>-1350</v>
      </c>
      <c r="H70" s="79"/>
      <c r="I70" s="176">
        <f>SUM(I66:I69)</f>
        <v>0</v>
      </c>
      <c r="J70" s="80">
        <f>SUM(J66:J69)</f>
        <v>0</v>
      </c>
      <c r="K70" s="81">
        <f>I70-J70</f>
        <v>0</v>
      </c>
      <c r="L70" s="112"/>
      <c r="M70" s="54">
        <f>K70-G70</f>
        <v>1350</v>
      </c>
      <c r="O70" s="65"/>
      <c r="P70" s="65"/>
    </row>
    <row r="71" spans="1:16" s="55" customFormat="1" ht="13.5" customHeight="1" thickBot="1">
      <c r="A71" s="56"/>
      <c r="B71" s="57"/>
      <c r="C71" s="3"/>
      <c r="D71" s="3"/>
      <c r="E71" s="113"/>
      <c r="F71" s="83"/>
      <c r="G71" s="83"/>
      <c r="H71" s="84"/>
      <c r="I71" s="84"/>
      <c r="J71" s="83"/>
      <c r="K71" s="85"/>
      <c r="L71" s="66"/>
      <c r="M71" s="114"/>
      <c r="O71" s="65"/>
      <c r="P71" s="65"/>
    </row>
    <row r="72" spans="1:16" s="124" customFormat="1" ht="21" customHeight="1" thickBot="1">
      <c r="A72" s="115"/>
      <c r="B72" s="116"/>
      <c r="C72" s="117" t="s">
        <v>136</v>
      </c>
      <c r="D72" s="117"/>
      <c r="E72" s="118">
        <f>SUM(E11+E19+E52+E60+E64+E70)</f>
        <v>32100</v>
      </c>
      <c r="F72" s="119">
        <f>SUM(F11+F19+F52+F60+F64+F70)</f>
        <v>40360</v>
      </c>
      <c r="G72" s="119">
        <f>SUM(G11+G19+G52+G60+G64+G70)</f>
        <v>-8260</v>
      </c>
      <c r="H72" s="120"/>
      <c r="I72" s="179">
        <f>SUM(I11+I19+I52+I60+I64+I70)</f>
        <v>0</v>
      </c>
      <c r="J72" s="121">
        <f>SUM(J11+J19+J52+J60+J64+J70)</f>
        <v>0</v>
      </c>
      <c r="K72" s="122">
        <f>SUM(K11+K19+K52+K60+K64+K70)</f>
        <v>0</v>
      </c>
      <c r="L72" s="123"/>
      <c r="M72" s="123">
        <f>K72-G72</f>
        <v>8260</v>
      </c>
      <c r="O72" s="65"/>
      <c r="P72" s="65"/>
    </row>
    <row r="73" spans="1:16">
      <c r="A73" s="125"/>
      <c r="B73" s="126"/>
      <c r="C73" s="127"/>
      <c r="D73" s="127"/>
      <c r="E73" s="128"/>
      <c r="F73" s="128"/>
      <c r="G73" s="128"/>
      <c r="H73" s="129"/>
      <c r="I73" s="180"/>
      <c r="J73" s="128"/>
      <c r="K73" s="128"/>
      <c r="L73" s="130"/>
      <c r="M73" s="131"/>
    </row>
    <row r="74" spans="1:16">
      <c r="A74" s="56"/>
      <c r="B74" s="57"/>
      <c r="C74" s="3" t="s">
        <v>115</v>
      </c>
      <c r="D74" s="3"/>
      <c r="E74" s="132">
        <v>10101.25</v>
      </c>
      <c r="F74" s="133" t="s">
        <v>148</v>
      </c>
      <c r="G74" s="134"/>
      <c r="H74" s="129"/>
      <c r="I74" s="181">
        <v>10101.25</v>
      </c>
      <c r="J74" s="134"/>
      <c r="K74" s="3"/>
      <c r="L74" s="37"/>
      <c r="M74" s="135"/>
      <c r="N74" s="136"/>
    </row>
    <row r="75" spans="1:16">
      <c r="A75" s="56"/>
      <c r="B75" s="57"/>
      <c r="C75" s="3" t="s">
        <v>116</v>
      </c>
      <c r="D75" s="3"/>
      <c r="E75" s="132">
        <f>E72</f>
        <v>32100</v>
      </c>
      <c r="F75" s="137" t="s">
        <v>117</v>
      </c>
      <c r="G75" s="134"/>
      <c r="H75" s="129"/>
      <c r="I75" s="84">
        <f>I72</f>
        <v>0</v>
      </c>
      <c r="J75" s="134"/>
      <c r="K75" s="134"/>
      <c r="L75" s="138"/>
      <c r="M75" s="139"/>
      <c r="O75" s="154"/>
    </row>
    <row r="76" spans="1:16">
      <c r="A76" s="56"/>
      <c r="B76" s="57"/>
      <c r="C76" s="3" t="s">
        <v>118</v>
      </c>
      <c r="D76" s="3"/>
      <c r="E76" s="132">
        <f>-F72</f>
        <v>-40360</v>
      </c>
      <c r="F76" s="137" t="s">
        <v>117</v>
      </c>
      <c r="G76" s="134"/>
      <c r="H76" s="129"/>
      <c r="I76" s="84">
        <f>-J72</f>
        <v>0</v>
      </c>
      <c r="J76" s="134"/>
      <c r="K76" s="83"/>
      <c r="L76" s="65"/>
      <c r="M76" s="135"/>
      <c r="O76" s="154"/>
    </row>
    <row r="77" spans="1:16">
      <c r="A77" s="56"/>
      <c r="B77" s="57"/>
      <c r="C77" s="3" t="s">
        <v>119</v>
      </c>
      <c r="D77" s="3"/>
      <c r="E77" s="142">
        <f>SUM(E74:E76)</f>
        <v>1841.25</v>
      </c>
      <c r="F77" s="175" t="s">
        <v>117</v>
      </c>
      <c r="G77" s="134"/>
      <c r="H77" s="129"/>
      <c r="I77" s="84">
        <f>SUM(I74:I76)</f>
        <v>10101.25</v>
      </c>
      <c r="J77" s="134"/>
      <c r="K77" s="134"/>
      <c r="L77" s="138"/>
      <c r="M77" s="135"/>
      <c r="N77" s="103"/>
      <c r="O77" s="103"/>
    </row>
    <row r="78" spans="1:16" ht="6" customHeight="1">
      <c r="A78" s="56"/>
      <c r="B78" s="57"/>
      <c r="C78" s="3"/>
      <c r="D78" s="3"/>
      <c r="E78" s="134"/>
      <c r="F78" s="134"/>
      <c r="G78" s="134"/>
      <c r="H78" s="129"/>
      <c r="I78" s="181"/>
      <c r="J78" s="134"/>
      <c r="K78" s="134"/>
      <c r="L78" s="138"/>
      <c r="M78" s="135"/>
    </row>
    <row r="79" spans="1:16" ht="24.75" customHeight="1">
      <c r="A79" s="56"/>
      <c r="B79" s="57"/>
      <c r="C79" s="140" t="s">
        <v>120</v>
      </c>
      <c r="D79" s="141"/>
      <c r="E79" s="132">
        <v>10101.25</v>
      </c>
      <c r="F79" s="133" t="s">
        <v>148</v>
      </c>
      <c r="G79" s="143"/>
      <c r="H79" s="144"/>
      <c r="I79" s="182">
        <v>10101.25</v>
      </c>
      <c r="J79" s="134" t="s">
        <v>142</v>
      </c>
      <c r="K79" s="138"/>
      <c r="L79" s="138"/>
      <c r="M79" s="145"/>
      <c r="N79" s="103"/>
    </row>
    <row r="80" spans="1:16" ht="8.25" customHeight="1">
      <c r="A80" s="56"/>
      <c r="B80" s="57"/>
      <c r="C80" s="3"/>
      <c r="D80" s="3"/>
      <c r="E80" s="132"/>
      <c r="F80" s="134"/>
      <c r="G80" s="134"/>
      <c r="H80" s="129"/>
      <c r="I80" s="129"/>
      <c r="J80" s="134" t="s">
        <v>121</v>
      </c>
      <c r="K80" s="134"/>
      <c r="L80" s="138"/>
      <c r="M80" s="135"/>
    </row>
    <row r="81" spans="1:13" ht="6.75" customHeight="1" thickBot="1">
      <c r="A81" s="146"/>
      <c r="B81" s="147"/>
      <c r="C81" s="148"/>
      <c r="D81" s="148"/>
      <c r="E81" s="149"/>
      <c r="F81" s="149"/>
      <c r="G81" s="149"/>
      <c r="H81" s="129"/>
      <c r="I81" s="183"/>
      <c r="J81" s="149"/>
      <c r="K81" s="149"/>
      <c r="L81" s="150"/>
      <c r="M81" s="151"/>
    </row>
    <row r="82" spans="1:13">
      <c r="D82" s="3"/>
      <c r="E82" s="152"/>
      <c r="F82" s="152"/>
      <c r="G82" s="152"/>
      <c r="H82" s="134"/>
      <c r="I82" s="152"/>
      <c r="J82" s="152"/>
      <c r="K82" s="152"/>
      <c r="L82" s="153"/>
    </row>
    <row r="83" spans="1:13">
      <c r="D83" s="3"/>
      <c r="E83" s="152"/>
      <c r="F83" s="152"/>
      <c r="G83" s="152"/>
      <c r="H83" s="134"/>
      <c r="I83" s="152"/>
      <c r="J83" s="152"/>
      <c r="K83" s="152"/>
      <c r="L83" s="153"/>
    </row>
    <row r="84" spans="1:13">
      <c r="C84" s="1" t="s">
        <v>150</v>
      </c>
      <c r="D84" s="3"/>
      <c r="E84" s="152"/>
      <c r="F84" s="152"/>
      <c r="G84" s="152"/>
      <c r="H84" s="134"/>
      <c r="I84" s="134"/>
      <c r="J84" s="152"/>
      <c r="K84" s="152"/>
      <c r="L84" s="153"/>
    </row>
    <row r="85" spans="1:13">
      <c r="C85" s="1" t="s">
        <v>152</v>
      </c>
      <c r="D85" s="3"/>
      <c r="E85" s="152"/>
      <c r="F85" s="152">
        <v>500</v>
      </c>
      <c r="G85" s="152"/>
      <c r="H85" s="134"/>
      <c r="I85" s="134"/>
      <c r="J85" s="152"/>
      <c r="K85" s="152"/>
      <c r="L85" s="153"/>
    </row>
    <row r="86" spans="1:13">
      <c r="D86" s="3"/>
      <c r="E86" s="152"/>
      <c r="F86" s="152"/>
      <c r="G86" s="152"/>
      <c r="H86" s="134"/>
      <c r="I86" s="134"/>
      <c r="J86" s="152"/>
      <c r="K86" s="152"/>
      <c r="L86" s="153"/>
    </row>
  </sheetData>
  <mergeCells count="5">
    <mergeCell ref="A1:M1"/>
    <mergeCell ref="A2:M2"/>
    <mergeCell ref="E4:G4"/>
    <mergeCell ref="I4:K4"/>
    <mergeCell ref="A5:B5"/>
  </mergeCells>
  <printOptions horizontalCentered="1"/>
  <pageMargins left="0.25" right="0.25" top="0.75" bottom="0.75" header="0.3" footer="0.3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B9" sqref="B9"/>
    </sheetView>
  </sheetViews>
  <sheetFormatPr defaultRowHeight="12.75"/>
  <cols>
    <col min="1" max="1" width="13.5703125" style="170" bestFit="1" customWidth="1"/>
    <col min="2" max="2" width="8.85546875" style="170" bestFit="1" customWidth="1"/>
    <col min="3" max="3" width="71.140625" style="169" bestFit="1" customWidth="1"/>
  </cols>
  <sheetData>
    <row r="1" spans="1:3">
      <c r="A1" s="171" t="s">
        <v>143</v>
      </c>
      <c r="B1" s="171" t="s">
        <v>144</v>
      </c>
      <c r="C1" s="172" t="s">
        <v>145</v>
      </c>
    </row>
    <row r="2" spans="1:3" ht="25.5">
      <c r="A2" s="171">
        <v>0.1</v>
      </c>
      <c r="B2" s="173">
        <v>43300</v>
      </c>
      <c r="C2" s="172" t="s">
        <v>146</v>
      </c>
    </row>
    <row r="3" spans="1:3">
      <c r="A3" s="171">
        <v>0.2</v>
      </c>
      <c r="B3" s="173">
        <v>43303</v>
      </c>
      <c r="C3" s="174" t="s">
        <v>147</v>
      </c>
    </row>
    <row r="4" spans="1:3">
      <c r="A4" s="171">
        <v>0.3</v>
      </c>
      <c r="B4" s="173">
        <v>43303</v>
      </c>
      <c r="C4" s="174" t="s">
        <v>153</v>
      </c>
    </row>
    <row r="5" spans="1:3">
      <c r="A5" s="171">
        <v>0.4</v>
      </c>
      <c r="B5" s="173">
        <v>43313</v>
      </c>
      <c r="C5" s="174" t="s">
        <v>155</v>
      </c>
    </row>
    <row r="6" spans="1:3">
      <c r="A6" s="171">
        <v>0.5</v>
      </c>
      <c r="B6" s="173">
        <v>43321</v>
      </c>
      <c r="C6" s="174" t="s">
        <v>156</v>
      </c>
    </row>
    <row r="7" spans="1:3">
      <c r="A7" s="171">
        <v>0.6</v>
      </c>
      <c r="B7" s="173">
        <v>43328</v>
      </c>
      <c r="C7" s="174" t="s">
        <v>157</v>
      </c>
    </row>
    <row r="8" spans="1:3" ht="51">
      <c r="A8" s="171">
        <v>0.7</v>
      </c>
      <c r="B8" s="173">
        <v>43347</v>
      </c>
      <c r="C8" s="174" t="s">
        <v>268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workbookViewId="0"/>
  </sheetViews>
  <sheetFormatPr defaultRowHeight="12.75"/>
  <cols>
    <col min="1" max="2" width="8.42578125" style="2" bestFit="1" customWidth="1"/>
    <col min="3" max="4" width="8.42578125" style="159" bestFit="1" customWidth="1"/>
    <col min="5" max="5" width="28.5703125" style="1" bestFit="1" customWidth="1"/>
  </cols>
  <sheetData>
    <row r="1" spans="1:8">
      <c r="A1"/>
      <c r="B1"/>
      <c r="C1" s="163"/>
      <c r="D1" s="163"/>
      <c r="E1"/>
    </row>
    <row r="2" spans="1:8">
      <c r="A2"/>
      <c r="B2"/>
      <c r="C2" s="163"/>
      <c r="D2" s="163"/>
      <c r="E2"/>
    </row>
    <row r="3" spans="1:8" ht="13.5" thickBot="1"/>
    <row r="4" spans="1:8" ht="13.5" thickBot="1">
      <c r="A4" s="198" t="s">
        <v>159</v>
      </c>
      <c r="B4" s="199"/>
      <c r="C4" s="198" t="s">
        <v>160</v>
      </c>
      <c r="D4" s="200"/>
      <c r="E4" s="8"/>
    </row>
    <row r="5" spans="1:8">
      <c r="A5" s="196" t="s">
        <v>2</v>
      </c>
      <c r="B5" s="197"/>
      <c r="C5" s="196" t="s">
        <v>2</v>
      </c>
      <c r="D5" s="197"/>
      <c r="E5" s="3"/>
    </row>
    <row r="6" spans="1:8">
      <c r="A6" s="16" t="s">
        <v>4</v>
      </c>
      <c r="B6" s="17" t="s">
        <v>5</v>
      </c>
      <c r="C6" s="16" t="s">
        <v>4</v>
      </c>
      <c r="D6" s="17" t="s">
        <v>5</v>
      </c>
      <c r="E6" s="18" t="s">
        <v>6</v>
      </c>
      <c r="G6" s="158" t="s">
        <v>161</v>
      </c>
    </row>
    <row r="7" spans="1:8">
      <c r="A7" s="25"/>
      <c r="B7" s="26"/>
      <c r="C7" s="167" t="s">
        <v>162</v>
      </c>
      <c r="D7" s="168" t="s">
        <v>17</v>
      </c>
      <c r="E7" s="27" t="s">
        <v>9</v>
      </c>
      <c r="H7" t="s">
        <v>165</v>
      </c>
    </row>
    <row r="8" spans="1:8">
      <c r="A8" s="35" t="s">
        <v>10</v>
      </c>
      <c r="B8" s="36" t="s">
        <v>11</v>
      </c>
      <c r="C8" s="35" t="s">
        <v>175</v>
      </c>
      <c r="D8" s="36" t="s">
        <v>177</v>
      </c>
      <c r="E8" s="37" t="s">
        <v>12</v>
      </c>
      <c r="H8" t="s">
        <v>166</v>
      </c>
    </row>
    <row r="9" spans="1:8">
      <c r="A9" s="42" t="s">
        <v>13</v>
      </c>
      <c r="B9" s="43" t="s">
        <v>14</v>
      </c>
      <c r="C9" s="35" t="s">
        <v>176</v>
      </c>
      <c r="D9" s="36" t="s">
        <v>178</v>
      </c>
      <c r="E9" s="37" t="s">
        <v>15</v>
      </c>
      <c r="H9" t="s">
        <v>167</v>
      </c>
    </row>
    <row r="10" spans="1:8">
      <c r="A10" s="44">
        <v>410107</v>
      </c>
      <c r="B10" s="45">
        <v>510106</v>
      </c>
      <c r="C10" s="35">
        <v>410300</v>
      </c>
      <c r="D10" s="36" t="s">
        <v>179</v>
      </c>
      <c r="E10" s="37" t="s">
        <v>16</v>
      </c>
      <c r="H10" t="s">
        <v>168</v>
      </c>
    </row>
    <row r="11" spans="1:8">
      <c r="A11" s="16"/>
      <c r="B11" s="17" t="s">
        <v>17</v>
      </c>
      <c r="C11" s="16"/>
      <c r="D11" s="17"/>
      <c r="E11" s="46" t="s">
        <v>18</v>
      </c>
      <c r="H11" t="s">
        <v>169</v>
      </c>
    </row>
    <row r="12" spans="1:8">
      <c r="A12" s="56"/>
      <c r="B12" s="57"/>
      <c r="C12" s="108"/>
      <c r="D12" s="89"/>
      <c r="E12" s="3"/>
      <c r="H12" t="s">
        <v>170</v>
      </c>
    </row>
    <row r="13" spans="1:8">
      <c r="A13" s="25"/>
      <c r="B13" s="26"/>
      <c r="C13" s="167" t="s">
        <v>31</v>
      </c>
      <c r="D13" s="168" t="s">
        <v>32</v>
      </c>
      <c r="E13" s="27" t="s">
        <v>19</v>
      </c>
      <c r="H13" t="s">
        <v>171</v>
      </c>
    </row>
    <row r="14" spans="1:8">
      <c r="A14" s="35" t="s">
        <v>20</v>
      </c>
      <c r="B14" s="36" t="s">
        <v>21</v>
      </c>
      <c r="C14" s="35" t="s">
        <v>180</v>
      </c>
      <c r="D14" s="36" t="s">
        <v>185</v>
      </c>
      <c r="E14" s="37" t="s">
        <v>22</v>
      </c>
      <c r="H14" t="s">
        <v>172</v>
      </c>
    </row>
    <row r="15" spans="1:8">
      <c r="A15" s="42" t="s">
        <v>23</v>
      </c>
      <c r="B15" s="43" t="s">
        <v>24</v>
      </c>
      <c r="C15" s="35" t="s">
        <v>181</v>
      </c>
      <c r="D15" s="36" t="s">
        <v>186</v>
      </c>
      <c r="E15" s="37" t="s">
        <v>25</v>
      </c>
      <c r="H15" t="s">
        <v>173</v>
      </c>
    </row>
    <row r="16" spans="1:8">
      <c r="A16" s="35" t="s">
        <v>26</v>
      </c>
      <c r="B16" s="36" t="s">
        <v>27</v>
      </c>
      <c r="C16" s="35" t="s">
        <v>182</v>
      </c>
      <c r="D16" s="36" t="s">
        <v>187</v>
      </c>
      <c r="E16" s="37" t="s">
        <v>28</v>
      </c>
      <c r="H16" t="s">
        <v>163</v>
      </c>
    </row>
    <row r="17" spans="1:8">
      <c r="A17" s="42" t="s">
        <v>29</v>
      </c>
      <c r="B17" s="36" t="s">
        <v>30</v>
      </c>
      <c r="C17" s="35" t="s">
        <v>183</v>
      </c>
      <c r="D17" s="36" t="s">
        <v>188</v>
      </c>
      <c r="E17" s="37" t="s">
        <v>149</v>
      </c>
      <c r="H17" t="s">
        <v>164</v>
      </c>
    </row>
    <row r="18" spans="1:8">
      <c r="A18" s="35" t="s">
        <v>128</v>
      </c>
      <c r="B18" s="36" t="s">
        <v>129</v>
      </c>
      <c r="C18" s="35" t="s">
        <v>184</v>
      </c>
      <c r="D18" s="36" t="s">
        <v>189</v>
      </c>
      <c r="E18" s="37" t="s">
        <v>130</v>
      </c>
      <c r="H18" t="s">
        <v>174</v>
      </c>
    </row>
    <row r="19" spans="1:8">
      <c r="A19" s="16" t="s">
        <v>31</v>
      </c>
      <c r="B19" s="17" t="s">
        <v>32</v>
      </c>
      <c r="C19" s="16"/>
      <c r="D19" s="17"/>
      <c r="E19" s="46" t="s">
        <v>33</v>
      </c>
    </row>
    <row r="20" spans="1:8">
      <c r="A20" s="56"/>
      <c r="B20" s="57"/>
      <c r="C20" s="108"/>
      <c r="D20" s="89"/>
      <c r="E20" s="3"/>
    </row>
    <row r="21" spans="1:8">
      <c r="A21" s="61"/>
      <c r="B21" s="62" t="s">
        <v>34</v>
      </c>
      <c r="C21" s="167" t="s">
        <v>266</v>
      </c>
      <c r="D21" s="168" t="s">
        <v>34</v>
      </c>
      <c r="E21" s="27" t="s">
        <v>35</v>
      </c>
    </row>
    <row r="22" spans="1:8">
      <c r="A22" s="63"/>
      <c r="B22" s="36" t="s">
        <v>36</v>
      </c>
      <c r="C22" s="35" t="s">
        <v>190</v>
      </c>
      <c r="D22" s="36" t="s">
        <v>197</v>
      </c>
      <c r="E22" s="37" t="s">
        <v>37</v>
      </c>
    </row>
    <row r="23" spans="1:8">
      <c r="A23" s="63"/>
      <c r="B23" s="36" t="s">
        <v>38</v>
      </c>
      <c r="C23" s="35" t="s">
        <v>191</v>
      </c>
      <c r="D23" s="36" t="s">
        <v>196</v>
      </c>
      <c r="E23" s="37" t="s">
        <v>39</v>
      </c>
    </row>
    <row r="24" spans="1:8">
      <c r="A24" s="67"/>
      <c r="B24" s="68" t="s">
        <v>40</v>
      </c>
      <c r="C24" s="68" t="s">
        <v>192</v>
      </c>
      <c r="D24" s="68" t="s">
        <v>198</v>
      </c>
      <c r="E24" s="69" t="s">
        <v>41</v>
      </c>
    </row>
    <row r="25" spans="1:8">
      <c r="A25" s="67"/>
      <c r="B25" s="68" t="s">
        <v>42</v>
      </c>
      <c r="C25" s="68" t="s">
        <v>193</v>
      </c>
      <c r="D25" s="68" t="s">
        <v>199</v>
      </c>
      <c r="E25" s="69" t="s">
        <v>43</v>
      </c>
    </row>
    <row r="26" spans="1:8">
      <c r="A26" s="67"/>
      <c r="B26" s="68" t="s">
        <v>44</v>
      </c>
      <c r="C26" s="68" t="s">
        <v>194</v>
      </c>
      <c r="D26" s="68" t="s">
        <v>88</v>
      </c>
      <c r="E26" s="69" t="s">
        <v>137</v>
      </c>
    </row>
    <row r="27" spans="1:8">
      <c r="A27" s="67"/>
      <c r="B27" s="68" t="s">
        <v>141</v>
      </c>
      <c r="C27" s="68" t="s">
        <v>195</v>
      </c>
      <c r="D27" s="68" t="s">
        <v>38</v>
      </c>
      <c r="E27" s="69" t="s">
        <v>45</v>
      </c>
    </row>
    <row r="28" spans="1:8">
      <c r="A28" s="42"/>
      <c r="B28" s="36"/>
      <c r="C28" s="35"/>
      <c r="D28" s="36"/>
      <c r="E28" s="37" t="s">
        <v>46</v>
      </c>
    </row>
    <row r="29" spans="1:8">
      <c r="A29" s="63"/>
      <c r="B29" s="36" t="s">
        <v>47</v>
      </c>
      <c r="C29" s="35" t="s">
        <v>200</v>
      </c>
      <c r="D29" s="36" t="s">
        <v>219</v>
      </c>
      <c r="E29" s="37" t="s">
        <v>48</v>
      </c>
    </row>
    <row r="30" spans="1:8">
      <c r="A30" s="63">
        <v>430234</v>
      </c>
      <c r="B30" s="36" t="s">
        <v>49</v>
      </c>
      <c r="C30" s="35" t="s">
        <v>201</v>
      </c>
      <c r="D30" s="36" t="s">
        <v>220</v>
      </c>
      <c r="E30" s="37" t="s">
        <v>50</v>
      </c>
    </row>
    <row r="31" spans="1:8">
      <c r="A31" s="63"/>
      <c r="B31" s="36" t="s">
        <v>51</v>
      </c>
      <c r="C31" s="35" t="s">
        <v>202</v>
      </c>
      <c r="D31" s="36" t="s">
        <v>221</v>
      </c>
      <c r="E31" s="37" t="s">
        <v>151</v>
      </c>
    </row>
    <row r="32" spans="1:8">
      <c r="A32" s="63"/>
      <c r="B32" s="36" t="s">
        <v>52</v>
      </c>
      <c r="C32" s="35" t="s">
        <v>203</v>
      </c>
      <c r="D32" s="36" t="s">
        <v>222</v>
      </c>
      <c r="E32" s="37" t="s">
        <v>53</v>
      </c>
    </row>
    <row r="33" spans="1:5">
      <c r="A33" s="63"/>
      <c r="B33" s="36" t="s">
        <v>54</v>
      </c>
      <c r="C33" s="35" t="s">
        <v>204</v>
      </c>
      <c r="D33" s="36" t="s">
        <v>223</v>
      </c>
      <c r="E33" s="37" t="s">
        <v>55</v>
      </c>
    </row>
    <row r="34" spans="1:5">
      <c r="A34" s="63"/>
      <c r="B34" s="36"/>
      <c r="C34" s="35" t="s">
        <v>205</v>
      </c>
      <c r="D34" s="36" t="s">
        <v>224</v>
      </c>
      <c r="E34" s="37" t="s">
        <v>56</v>
      </c>
    </row>
    <row r="35" spans="1:5">
      <c r="A35" s="63"/>
      <c r="B35" s="36" t="s">
        <v>57</v>
      </c>
      <c r="C35" s="35" t="s">
        <v>206</v>
      </c>
      <c r="D35" s="36" t="s">
        <v>225</v>
      </c>
      <c r="E35" s="37" t="s">
        <v>58</v>
      </c>
    </row>
    <row r="36" spans="1:5">
      <c r="A36" s="67"/>
      <c r="B36" s="68" t="s">
        <v>59</v>
      </c>
      <c r="C36" s="68" t="s">
        <v>238</v>
      </c>
      <c r="D36" s="68" t="s">
        <v>241</v>
      </c>
      <c r="E36" s="69" t="s">
        <v>60</v>
      </c>
    </row>
    <row r="37" spans="1:5">
      <c r="A37" s="67"/>
      <c r="B37" s="68" t="s">
        <v>61</v>
      </c>
      <c r="C37" s="68" t="s">
        <v>239</v>
      </c>
      <c r="D37" s="68" t="s">
        <v>242</v>
      </c>
      <c r="E37" s="69" t="s">
        <v>62</v>
      </c>
    </row>
    <row r="38" spans="1:5">
      <c r="A38" s="67"/>
      <c r="B38" s="68"/>
      <c r="C38" s="68" t="s">
        <v>240</v>
      </c>
      <c r="D38" s="68" t="s">
        <v>243</v>
      </c>
      <c r="E38" s="69" t="s">
        <v>138</v>
      </c>
    </row>
    <row r="39" spans="1:5">
      <c r="A39" s="63"/>
      <c r="B39" s="36"/>
      <c r="C39" s="35"/>
      <c r="D39" s="36"/>
      <c r="E39" s="37" t="s">
        <v>63</v>
      </c>
    </row>
    <row r="40" spans="1:5">
      <c r="A40" s="63"/>
      <c r="B40" s="36" t="s">
        <v>64</v>
      </c>
      <c r="C40" s="35" t="s">
        <v>207</v>
      </c>
      <c r="D40" s="36" t="s">
        <v>226</v>
      </c>
      <c r="E40" s="37" t="s">
        <v>65</v>
      </c>
    </row>
    <row r="41" spans="1:5">
      <c r="A41" s="63"/>
      <c r="B41" s="36" t="s">
        <v>66</v>
      </c>
      <c r="C41" s="35"/>
      <c r="D41" s="36"/>
      <c r="E41" s="37" t="s">
        <v>67</v>
      </c>
    </row>
    <row r="42" spans="1:5">
      <c r="A42" s="63"/>
      <c r="B42" s="36" t="s">
        <v>68</v>
      </c>
      <c r="C42" s="35"/>
      <c r="D42" s="36"/>
      <c r="E42" s="37" t="s">
        <v>125</v>
      </c>
    </row>
    <row r="43" spans="1:5">
      <c r="A43" s="63"/>
      <c r="B43" s="36" t="s">
        <v>132</v>
      </c>
      <c r="C43" s="35"/>
      <c r="D43" s="36"/>
      <c r="E43" s="37" t="s">
        <v>131</v>
      </c>
    </row>
    <row r="44" spans="1:5">
      <c r="A44" s="63"/>
      <c r="B44" s="36"/>
      <c r="C44" s="35" t="s">
        <v>208</v>
      </c>
      <c r="D44" s="36" t="s">
        <v>227</v>
      </c>
      <c r="E44" s="37" t="s">
        <v>69</v>
      </c>
    </row>
    <row r="45" spans="1:5">
      <c r="A45" s="63"/>
      <c r="B45" s="36" t="s">
        <v>133</v>
      </c>
      <c r="C45" s="35"/>
      <c r="D45" s="36"/>
      <c r="E45" s="37" t="s">
        <v>134</v>
      </c>
    </row>
    <row r="46" spans="1:5">
      <c r="A46" s="63"/>
      <c r="B46" s="36" t="s">
        <v>70</v>
      </c>
      <c r="C46" s="35" t="s">
        <v>209</v>
      </c>
      <c r="D46" s="36" t="s">
        <v>228</v>
      </c>
      <c r="E46" s="37" t="s">
        <v>71</v>
      </c>
    </row>
    <row r="47" spans="1:5">
      <c r="A47" s="63">
        <v>430215</v>
      </c>
      <c r="B47" s="36" t="s">
        <v>72</v>
      </c>
      <c r="C47" s="35" t="s">
        <v>210</v>
      </c>
      <c r="D47" s="36" t="s">
        <v>229</v>
      </c>
      <c r="E47" s="37" t="s">
        <v>73</v>
      </c>
    </row>
    <row r="48" spans="1:5">
      <c r="A48" s="63"/>
      <c r="B48" s="36" t="s">
        <v>74</v>
      </c>
      <c r="C48" s="35" t="s">
        <v>211</v>
      </c>
      <c r="D48" s="36" t="s">
        <v>230</v>
      </c>
      <c r="E48" s="37" t="s">
        <v>75</v>
      </c>
    </row>
    <row r="49" spans="1:5">
      <c r="A49" s="63"/>
      <c r="B49" s="36" t="s">
        <v>76</v>
      </c>
      <c r="C49" s="35"/>
      <c r="D49" s="36"/>
      <c r="E49" s="37" t="s">
        <v>77</v>
      </c>
    </row>
    <row r="50" spans="1:5">
      <c r="A50" s="63"/>
      <c r="B50" s="36" t="s">
        <v>78</v>
      </c>
      <c r="C50" s="35" t="s">
        <v>212</v>
      </c>
      <c r="D50" s="36" t="s">
        <v>231</v>
      </c>
      <c r="E50" s="37" t="s">
        <v>79</v>
      </c>
    </row>
    <row r="51" spans="1:5">
      <c r="A51" s="63"/>
      <c r="B51" s="36" t="s">
        <v>80</v>
      </c>
      <c r="C51" s="35" t="s">
        <v>213</v>
      </c>
      <c r="D51" s="36" t="s">
        <v>232</v>
      </c>
      <c r="E51" s="37" t="s">
        <v>81</v>
      </c>
    </row>
    <row r="52" spans="1:5">
      <c r="A52" s="63"/>
      <c r="B52" s="36" t="s">
        <v>82</v>
      </c>
      <c r="C52" s="35" t="s">
        <v>214</v>
      </c>
      <c r="D52" s="36" t="s">
        <v>233</v>
      </c>
      <c r="E52" s="37" t="s">
        <v>83</v>
      </c>
    </row>
    <row r="53" spans="1:5">
      <c r="A53" s="63"/>
      <c r="B53" s="36" t="s">
        <v>84</v>
      </c>
      <c r="C53" s="35" t="s">
        <v>215</v>
      </c>
      <c r="D53" s="36" t="s">
        <v>234</v>
      </c>
      <c r="E53" s="37" t="s">
        <v>85</v>
      </c>
    </row>
    <row r="54" spans="1:5">
      <c r="A54" s="63"/>
      <c r="B54" s="36" t="s">
        <v>86</v>
      </c>
      <c r="C54" s="35" t="s">
        <v>216</v>
      </c>
      <c r="D54" s="36" t="s">
        <v>235</v>
      </c>
      <c r="E54" s="37" t="s">
        <v>87</v>
      </c>
    </row>
    <row r="55" spans="1:5">
      <c r="A55" s="63"/>
      <c r="B55" s="36" t="s">
        <v>88</v>
      </c>
      <c r="C55" s="35" t="s">
        <v>217</v>
      </c>
      <c r="D55" s="36" t="s">
        <v>236</v>
      </c>
      <c r="E55" s="37" t="s">
        <v>89</v>
      </c>
    </row>
    <row r="56" spans="1:5">
      <c r="A56" s="63"/>
      <c r="B56" s="36" t="s">
        <v>38</v>
      </c>
      <c r="C56" s="35" t="s">
        <v>218</v>
      </c>
      <c r="D56" s="36" t="s">
        <v>237</v>
      </c>
      <c r="E56" s="37" t="s">
        <v>135</v>
      </c>
    </row>
    <row r="57" spans="1:5">
      <c r="A57" s="76"/>
      <c r="B57" s="17" t="s">
        <v>90</v>
      </c>
      <c r="C57" s="16"/>
      <c r="D57" s="17"/>
      <c r="E57" s="46" t="s">
        <v>91</v>
      </c>
    </row>
    <row r="58" spans="1:5">
      <c r="A58" s="82"/>
      <c r="B58" s="57"/>
      <c r="C58" s="108"/>
      <c r="D58" s="89"/>
      <c r="E58" s="3"/>
    </row>
    <row r="59" spans="1:5">
      <c r="A59" s="61"/>
      <c r="B59" s="62" t="s">
        <v>92</v>
      </c>
      <c r="C59" s="167" t="s">
        <v>244</v>
      </c>
      <c r="D59" s="168" t="s">
        <v>92</v>
      </c>
      <c r="E59" s="27" t="s">
        <v>93</v>
      </c>
    </row>
    <row r="60" spans="1:5">
      <c r="A60" s="63"/>
      <c r="B60" s="36" t="s">
        <v>94</v>
      </c>
      <c r="C60" s="35" t="s">
        <v>245</v>
      </c>
      <c r="D60" s="36" t="s">
        <v>250</v>
      </c>
      <c r="E60" s="37" t="s">
        <v>95</v>
      </c>
    </row>
    <row r="61" spans="1:5">
      <c r="A61" s="63"/>
      <c r="B61" s="36" t="s">
        <v>96</v>
      </c>
      <c r="C61" s="35" t="s">
        <v>246</v>
      </c>
      <c r="D61" s="36" t="s">
        <v>251</v>
      </c>
      <c r="E61" s="37" t="s">
        <v>97</v>
      </c>
    </row>
    <row r="62" spans="1:5">
      <c r="A62" s="63"/>
      <c r="B62" s="36" t="s">
        <v>98</v>
      </c>
      <c r="C62" s="35" t="s">
        <v>247</v>
      </c>
      <c r="D62" s="36" t="s">
        <v>252</v>
      </c>
      <c r="E62" s="37" t="s">
        <v>99</v>
      </c>
    </row>
    <row r="63" spans="1:5">
      <c r="A63" s="63"/>
      <c r="B63" s="36" t="s">
        <v>100</v>
      </c>
      <c r="C63" s="35" t="s">
        <v>248</v>
      </c>
      <c r="D63" s="36" t="s">
        <v>253</v>
      </c>
      <c r="E63" s="37" t="s">
        <v>101</v>
      </c>
    </row>
    <row r="64" spans="1:5">
      <c r="A64" s="63"/>
      <c r="B64" s="36" t="s">
        <v>102</v>
      </c>
      <c r="C64" s="35" t="s">
        <v>249</v>
      </c>
      <c r="D64" s="36" t="s">
        <v>254</v>
      </c>
      <c r="E64" s="37" t="s">
        <v>103</v>
      </c>
    </row>
    <row r="65" spans="1:5">
      <c r="A65" s="76"/>
      <c r="B65" s="17" t="s">
        <v>92</v>
      </c>
      <c r="C65" s="16"/>
      <c r="D65" s="17"/>
      <c r="E65" s="46" t="s">
        <v>104</v>
      </c>
    </row>
    <row r="66" spans="1:5">
      <c r="A66" s="82"/>
      <c r="B66" s="89"/>
      <c r="C66" s="108"/>
      <c r="D66" s="89"/>
      <c r="E66" s="3"/>
    </row>
    <row r="67" spans="1:5">
      <c r="A67" s="92"/>
      <c r="B67" s="62"/>
      <c r="C67" s="167" t="s">
        <v>110</v>
      </c>
      <c r="D67" s="168" t="s">
        <v>255</v>
      </c>
      <c r="E67" s="27" t="s">
        <v>105</v>
      </c>
    </row>
    <row r="68" spans="1:5">
      <c r="A68" s="35" t="s">
        <v>106</v>
      </c>
      <c r="B68" s="36" t="s">
        <v>107</v>
      </c>
      <c r="C68" s="35" t="s">
        <v>256</v>
      </c>
      <c r="D68" s="36" t="s">
        <v>257</v>
      </c>
      <c r="E68" s="37" t="s">
        <v>108</v>
      </c>
    </row>
    <row r="69" spans="1:5">
      <c r="A69" s="16"/>
      <c r="B69" s="17"/>
      <c r="C69" s="16"/>
      <c r="D69" s="17"/>
      <c r="E69" s="46" t="s">
        <v>109</v>
      </c>
    </row>
    <row r="70" spans="1:5">
      <c r="A70" s="97"/>
      <c r="B70" s="98"/>
      <c r="C70" s="164"/>
      <c r="D70" s="160"/>
      <c r="E70" s="99"/>
    </row>
    <row r="71" spans="1:5">
      <c r="A71" s="82"/>
      <c r="B71" s="89"/>
      <c r="C71" s="156" t="s">
        <v>259</v>
      </c>
      <c r="D71" s="157" t="s">
        <v>260</v>
      </c>
      <c r="E71" s="102" t="s">
        <v>258</v>
      </c>
    </row>
    <row r="72" spans="1:5">
      <c r="A72" s="104" t="s">
        <v>122</v>
      </c>
      <c r="B72" s="57" t="s">
        <v>127</v>
      </c>
      <c r="C72" s="165" t="s">
        <v>261</v>
      </c>
      <c r="D72" s="89" t="s">
        <v>264</v>
      </c>
      <c r="E72" s="105" t="s">
        <v>126</v>
      </c>
    </row>
    <row r="73" spans="1:5">
      <c r="A73" s="104" t="s">
        <v>122</v>
      </c>
      <c r="B73" s="106" t="s">
        <v>140</v>
      </c>
      <c r="C73" s="165" t="s">
        <v>262</v>
      </c>
      <c r="D73" s="161" t="s">
        <v>265</v>
      </c>
      <c r="E73" s="107" t="s">
        <v>123</v>
      </c>
    </row>
    <row r="74" spans="1:5">
      <c r="A74" s="55"/>
      <c r="B74" s="55"/>
      <c r="C74" s="166"/>
      <c r="D74" s="166"/>
      <c r="E74" s="55" t="s">
        <v>124</v>
      </c>
    </row>
    <row r="75" spans="1:5">
      <c r="A75" s="97"/>
      <c r="B75" s="98"/>
      <c r="C75" s="164"/>
      <c r="D75" s="160"/>
      <c r="E75" s="99"/>
    </row>
    <row r="76" spans="1:5">
      <c r="A76" s="92" t="s">
        <v>110</v>
      </c>
      <c r="B76" s="26"/>
      <c r="C76" s="92"/>
      <c r="D76" s="62"/>
      <c r="E76" s="27" t="s">
        <v>111</v>
      </c>
    </row>
    <row r="77" spans="1:5">
      <c r="A77" s="108" t="s">
        <v>112</v>
      </c>
      <c r="B77" s="57" t="s">
        <v>139</v>
      </c>
      <c r="C77" s="108" t="s">
        <v>263</v>
      </c>
      <c r="D77" s="89" t="s">
        <v>263</v>
      </c>
      <c r="E77" s="3" t="s">
        <v>113</v>
      </c>
    </row>
    <row r="78" spans="1:5" ht="13.5" thickBot="1">
      <c r="A78" s="109"/>
      <c r="B78" s="110"/>
      <c r="C78" s="109"/>
      <c r="D78" s="162"/>
      <c r="E78" s="111" t="s">
        <v>114</v>
      </c>
    </row>
  </sheetData>
  <mergeCells count="4">
    <mergeCell ref="A5:B5"/>
    <mergeCell ref="C5:D5"/>
    <mergeCell ref="A4:B4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- 2018-2019</vt:lpstr>
      <vt:lpstr>Version History</vt:lpstr>
      <vt:lpstr>Acct No Mapping</vt:lpstr>
      <vt:lpstr>'Budget - 2018-2019'!Print_Area</vt:lpstr>
      <vt:lpstr>'Budget - 2018-2019'!Print_Titles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Benson</dc:creator>
  <cp:lastModifiedBy>bfischer</cp:lastModifiedBy>
  <cp:lastPrinted>2018-09-04T18:47:33Z</cp:lastPrinted>
  <dcterms:created xsi:type="dcterms:W3CDTF">2016-05-11T20:42:15Z</dcterms:created>
  <dcterms:modified xsi:type="dcterms:W3CDTF">2018-09-18T01:10:06Z</dcterms:modified>
</cp:coreProperties>
</file>